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" activeTab="0"/>
  </bookViews>
  <sheets>
    <sheet name="prihlaska PP2013" sheetId="1" r:id="rId1"/>
  </sheets>
  <definedNames>
    <definedName name="_xlnm.Print_Area" localSheetId="0">'prihlaska PP2013'!$A$1:$Z$59</definedName>
    <definedName name="Excel_BuiltIn_Print_Area_1">'prihlaska PP2013'!$B$2:$T$49</definedName>
    <definedName name="Excel_BuiltIn_Print_Area_1_1">'prihlaska PP2013'!$A$1:$Z$45</definedName>
  </definedNames>
  <calcPr fullCalcOnLoad="1"/>
</workbook>
</file>

<file path=xl/sharedStrings.xml><?xml version="1.0" encoding="utf-8"?>
<sst xmlns="http://schemas.openxmlformats.org/spreadsheetml/2006/main" count="93" uniqueCount="88">
  <si>
    <t>Přihláška - Pohár Přátelství 2017, 30.9. - 1. 10. 2017 – Řevnice</t>
  </si>
  <si>
    <t>Jméno oddílu:</t>
  </si>
  <si>
    <t>Zkratka oddílu:</t>
  </si>
  <si>
    <t>PSČ:</t>
  </si>
  <si>
    <t>Kontaktní osoba, telefon, email:</t>
  </si>
  <si>
    <t>Poznámky a vzkazy organizátorům</t>
  </si>
  <si>
    <t xml:space="preserve">Pokyny pro platbu: </t>
  </si>
  <si>
    <t>Pokud nemáte čip zapište na místo čísla čipu „Z“ pro zápůjčku (20 Kč). U závodníka bez indexu pište rok narození. Dbejte na volbu správné kategorie. Jinou kategorii zvolte pouze v případě že startujete v jiné než je dána věkem. Nechcete-li startovat v jednom ze závodů, zvolte „Nestartuji“, případně nechte sloupec prázdný! Žlutě označené buňky se vyplní automaticky.</t>
  </si>
  <si>
    <t>POZOR! Tento formulář je nouzový a použijte jej jen v krajním případě. Pro přihlašování použijte standardní webový formulář podle propozic.</t>
  </si>
  <si>
    <t>Vyplněný formulář zašlete emailem na adresu pratelak@foxklub.cz. Pokud nebude příjem do tří dnů potvrzen, neváhejte nás kontaktovat !</t>
  </si>
  <si>
    <t xml:space="preserve">Jméno </t>
  </si>
  <si>
    <t>Příjmení</t>
  </si>
  <si>
    <t>Index (nebo rok nar.)</t>
  </si>
  <si>
    <t>SI čip</t>
  </si>
  <si>
    <t>Kategorie</t>
  </si>
  <si>
    <t>Součet</t>
  </si>
  <si>
    <t xml:space="preserve">    Ubytování A    podlaha</t>
  </si>
  <si>
    <t>Ubytování B pokoje</t>
  </si>
  <si>
    <t>Stravovné</t>
  </si>
  <si>
    <t>Cena celkem</t>
  </si>
  <si>
    <t>číslo</t>
  </si>
  <si>
    <t>1. závod (so)</t>
  </si>
  <si>
    <t>2. závod (ne)</t>
  </si>
  <si>
    <t>Start + SI</t>
  </si>
  <si>
    <t>Pá-So</t>
  </si>
  <si>
    <t>So-Ne</t>
  </si>
  <si>
    <t>ubyt.</t>
  </si>
  <si>
    <t>Snídaně so</t>
  </si>
  <si>
    <t>Balíček</t>
  </si>
  <si>
    <t>Večeře so</t>
  </si>
  <si>
    <t>Snídaně ne</t>
  </si>
  <si>
    <t>Oběd ne</t>
  </si>
  <si>
    <t>stravování</t>
  </si>
  <si>
    <t>Zapsáno dne</t>
  </si>
  <si>
    <t>Půjčovné</t>
  </si>
  <si>
    <t>Počet</t>
  </si>
  <si>
    <t>Dětské</t>
  </si>
  <si>
    <t>Dospělé</t>
  </si>
  <si>
    <t>ř.</t>
  </si>
  <si>
    <t>Vzoranka</t>
  </si>
  <si>
    <t>Příkladová</t>
  </si>
  <si>
    <t>XYZ9803</t>
  </si>
  <si>
    <t>237451</t>
  </si>
  <si>
    <t>D14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</si>
  <si>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</si>
  <si>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</si>
  <si>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</si>
  <si>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</si>
  <si>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</si>
  <si>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</si>
  <si>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</si>
  <si>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</si>
  <si>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</si>
  <si>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</si>
  <si>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</si>
  <si>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</si>
  <si>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</si>
  <si>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</si>
  <si>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</si>
  <si>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</si>
  <si>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</si>
  <si>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</si>
  <si>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</si>
  <si>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</si>
  <si>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</si>
  <si>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</si>
  <si>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</si>
  <si>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</si>
  <si>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</si>
  <si>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</si>
  <si>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</si>
  <si>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</si>
  <si>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</si>
  <si>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</si>
  <si>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</si>
  <si>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Kontrolní součty:</t>
  </si>
  <si>
    <t>Celkem k úhradě:</t>
  </si>
  <si>
    <t>Jednotlivé ceny:</t>
  </si>
  <si>
    <t>Ubytování A – podlaha</t>
  </si>
  <si>
    <t>Ubytování B – pokoje</t>
  </si>
  <si>
    <t>Půjčovné čip</t>
  </si>
  <si>
    <t>Startovné MD12-MD14,M70</t>
  </si>
  <si>
    <t>Startovné MD16-</t>
  </si>
  <si>
    <t>Snídaně-so</t>
  </si>
  <si>
    <t>Balíček-so</t>
  </si>
  <si>
    <t>Večeře-so</t>
  </si>
  <si>
    <t>Snídaně-ne</t>
  </si>
  <si>
    <t>Oběd-ne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</si>
</sst>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\ [$Kč-405];[RED]\-#,##0\ [$Kč-405]"/>
    <numFmt numFmtId="167" formatCode="#,##0\ [$Kč-405];\-#,##0\ [$Kč-405]"/>
    <numFmt numFmtId="168" formatCode="#,##0.00\ [$Kč-405];[RED]\-#,##0.00\ [$Kč-405]"/>
  </numFmts>
  <fonts count="19"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sz val="12"/>
      <color indexed="2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7">
    <xf numFmtId="164" fontId="0" fillId="0" borderId="0" xfId="0" applyAlignment="1">
      <alignment/>
    </xf>
    <xf numFmtId="164" fontId="1" fillId="0" borderId="0" xfId="0" applyFont="1" applyAlignment="1" applyProtection="1">
      <alignment/>
      <protection/>
    </xf>
    <xf numFmtId="164" fontId="0" fillId="0" borderId="0" xfId="0" applyBorder="1" applyAlignment="1">
      <alignment/>
    </xf>
    <xf numFmtId="164" fontId="2" fillId="0" borderId="0" xfId="0" applyFont="1" applyAlignment="1" applyProtection="1">
      <alignment/>
      <protection/>
    </xf>
    <xf numFmtId="164" fontId="3" fillId="2" borderId="1" xfId="0" applyFont="1" applyFill="1" applyBorder="1" applyAlignment="1" applyProtection="1">
      <alignment horizontal="left" vertical="center" indent="1"/>
      <protection/>
    </xf>
    <xf numFmtId="164" fontId="4" fillId="0" borderId="1" xfId="0" applyFont="1" applyBorder="1" applyAlignment="1" applyProtection="1">
      <alignment/>
      <protection/>
    </xf>
    <xf numFmtId="164" fontId="4" fillId="0" borderId="2" xfId="0" applyFont="1" applyBorder="1" applyAlignment="1" applyProtection="1">
      <alignment/>
      <protection locked="0"/>
    </xf>
    <xf numFmtId="164" fontId="2" fillId="0" borderId="3" xfId="0" applyFont="1" applyBorder="1" applyAlignment="1" applyProtection="1">
      <alignment horizontal="left" indent="1"/>
      <protection/>
    </xf>
    <xf numFmtId="164" fontId="2" fillId="0" borderId="3" xfId="0" applyFont="1" applyBorder="1" applyAlignment="1" applyProtection="1">
      <alignment horizontal="left"/>
      <protection locked="0"/>
    </xf>
    <xf numFmtId="164" fontId="2" fillId="0" borderId="4" xfId="0" applyFont="1" applyBorder="1" applyAlignment="1" applyProtection="1">
      <alignment horizontal="left"/>
      <protection locked="0"/>
    </xf>
    <xf numFmtId="164" fontId="2" fillId="0" borderId="5" xfId="0" applyFont="1" applyBorder="1" applyAlignment="1" applyProtection="1">
      <alignment horizontal="left"/>
      <protection locked="0"/>
    </xf>
    <xf numFmtId="164" fontId="4" fillId="0" borderId="6" xfId="0" applyFont="1" applyBorder="1" applyAlignment="1" applyProtection="1">
      <alignment/>
      <protection locked="0"/>
    </xf>
    <xf numFmtId="164" fontId="4" fillId="0" borderId="1" xfId="0" applyFont="1" applyBorder="1" applyAlignment="1" applyProtection="1">
      <alignment vertical="top"/>
      <protection/>
    </xf>
    <xf numFmtId="164" fontId="4" fillId="0" borderId="6" xfId="0" applyFont="1" applyBorder="1" applyAlignment="1" applyProtection="1">
      <alignment vertical="top" wrapText="1"/>
      <protection locked="0"/>
    </xf>
    <xf numFmtId="164" fontId="4" fillId="0" borderId="1" xfId="0" applyFont="1" applyBorder="1" applyAlignment="1" applyProtection="1">
      <alignment horizontal="right" vertical="top"/>
      <protection/>
    </xf>
    <xf numFmtId="164" fontId="4" fillId="0" borderId="6" xfId="0" applyFont="1" applyBorder="1" applyAlignment="1" applyProtection="1">
      <alignment horizontal="center" vertical="top" wrapText="1"/>
      <protection/>
    </xf>
    <xf numFmtId="164" fontId="5" fillId="0" borderId="7" xfId="0" applyFont="1" applyBorder="1" applyAlignment="1" applyProtection="1">
      <alignment horizontal="left" vertical="center" wrapText="1"/>
      <protection/>
    </xf>
    <xf numFmtId="164" fontId="6" fillId="0" borderId="7" xfId="0" applyFont="1" applyBorder="1" applyAlignment="1" applyProtection="1">
      <alignment horizontal="center" vertical="center" wrapText="1"/>
      <protection/>
    </xf>
    <xf numFmtId="164" fontId="7" fillId="0" borderId="7" xfId="0" applyFont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 horizontal="left" vertical="center"/>
      <protection/>
    </xf>
    <xf numFmtId="164" fontId="8" fillId="0" borderId="8" xfId="0" applyFont="1" applyFill="1" applyBorder="1" applyAlignment="1" applyProtection="1">
      <alignment horizontal="center" vertical="center" wrapText="1"/>
      <protection/>
    </xf>
    <xf numFmtId="164" fontId="8" fillId="3" borderId="9" xfId="0" applyFont="1" applyFill="1" applyBorder="1" applyAlignment="1" applyProtection="1">
      <alignment horizontal="center" vertical="center" wrapText="1"/>
      <protection/>
    </xf>
    <xf numFmtId="164" fontId="8" fillId="0" borderId="1" xfId="0" applyFont="1" applyFill="1" applyBorder="1" applyAlignment="1" applyProtection="1">
      <alignment horizontal="center" vertical="center"/>
      <protection/>
    </xf>
    <xf numFmtId="165" fontId="8" fillId="0" borderId="10" xfId="0" applyNumberFormat="1" applyFont="1" applyFill="1" applyBorder="1" applyAlignment="1" applyProtection="1">
      <alignment horizontal="center" vertical="center" wrapText="1"/>
      <protection/>
    </xf>
    <xf numFmtId="164" fontId="8" fillId="0" borderId="1" xfId="0" applyFont="1" applyFill="1" applyBorder="1" applyAlignment="1" applyProtection="1">
      <alignment horizontal="center" wrapText="1"/>
      <protection/>
    </xf>
    <xf numFmtId="164" fontId="8" fillId="0" borderId="8" xfId="0" applyFont="1" applyFill="1" applyBorder="1" applyAlignment="1" applyProtection="1">
      <alignment horizontal="center" wrapText="1"/>
      <protection/>
    </xf>
    <xf numFmtId="164" fontId="8" fillId="0" borderId="10" xfId="0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 horizontal="center"/>
      <protection/>
    </xf>
    <xf numFmtId="164" fontId="8" fillId="0" borderId="1" xfId="0" applyFont="1" applyBorder="1" applyAlignment="1" applyProtection="1">
      <alignment horizontal="center" vertical="center"/>
      <protection/>
    </xf>
    <xf numFmtId="164" fontId="8" fillId="0" borderId="5" xfId="0" applyFont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/>
      <protection/>
    </xf>
    <xf numFmtId="164" fontId="8" fillId="0" borderId="12" xfId="0" applyFont="1" applyFill="1" applyBorder="1" applyAlignment="1" applyProtection="1">
      <alignment horizontal="center" vertical="center"/>
      <protection/>
    </xf>
    <xf numFmtId="164" fontId="8" fillId="0" borderId="12" xfId="0" applyFont="1" applyBorder="1" applyAlignment="1" applyProtection="1">
      <alignment horizontal="center" vertical="center"/>
      <protection/>
    </xf>
    <xf numFmtId="164" fontId="9" fillId="0" borderId="13" xfId="0" applyFont="1" applyBorder="1" applyAlignment="1" applyProtection="1">
      <alignment/>
      <protection/>
    </xf>
    <xf numFmtId="164" fontId="10" fillId="0" borderId="13" xfId="0" applyFont="1" applyFill="1" applyBorder="1" applyAlignment="1" applyProtection="1">
      <alignment horizontal="center"/>
      <protection hidden="1"/>
    </xf>
    <xf numFmtId="164" fontId="9" fillId="0" borderId="14" xfId="0" applyFont="1" applyBorder="1" applyAlignment="1">
      <alignment horizontal="center"/>
    </xf>
    <xf numFmtId="164" fontId="2" fillId="4" borderId="1" xfId="0" applyFont="1" applyFill="1" applyBorder="1" applyAlignment="1" applyProtection="1">
      <alignment/>
      <protection locked="0"/>
    </xf>
    <xf numFmtId="164" fontId="2" fillId="4" borderId="1" xfId="0" applyFont="1" applyFill="1" applyBorder="1" applyAlignment="1" applyProtection="1">
      <alignment horizontal="center"/>
      <protection locked="0"/>
    </xf>
    <xf numFmtId="165" fontId="2" fillId="4" borderId="1" xfId="0" applyNumberFormat="1" applyFont="1" applyFill="1" applyBorder="1" applyAlignment="1" applyProtection="1">
      <alignment horizontal="center" indent="1"/>
      <protection locked="0"/>
    </xf>
    <xf numFmtId="166" fontId="0" fillId="4" borderId="15" xfId="0" applyNumberFormat="1" applyFill="1" applyBorder="1" applyAlignment="1" applyProtection="1">
      <alignment/>
      <protection/>
    </xf>
    <xf numFmtId="167" fontId="0" fillId="4" borderId="16" xfId="0" applyNumberFormat="1" applyFill="1" applyBorder="1" applyAlignment="1" applyProtection="1">
      <alignment/>
      <protection/>
    </xf>
    <xf numFmtId="164" fontId="2" fillId="4" borderId="1" xfId="0" applyFont="1" applyFill="1" applyBorder="1" applyAlignment="1" applyProtection="1">
      <alignment horizontal="center"/>
      <protection/>
    </xf>
    <xf numFmtId="167" fontId="0" fillId="4" borderId="17" xfId="0" applyNumberFormat="1" applyFill="1" applyBorder="1" applyAlignment="1" applyProtection="1">
      <alignment/>
      <protection/>
    </xf>
    <xf numFmtId="166" fontId="8" fillId="4" borderId="1" xfId="0" applyNumberFormat="1" applyFont="1" applyFill="1" applyBorder="1" applyAlignment="1" applyProtection="1">
      <alignment/>
      <protection/>
    </xf>
    <xf numFmtId="164" fontId="8" fillId="0" borderId="5" xfId="0" applyFont="1" applyFill="1" applyBorder="1" applyAlignment="1" applyProtection="1">
      <alignment/>
      <protection/>
    </xf>
    <xf numFmtId="164" fontId="2" fillId="4" borderId="13" xfId="0" applyFont="1" applyFill="1" applyBorder="1" applyAlignment="1" applyProtection="1">
      <alignment/>
      <protection/>
    </xf>
    <xf numFmtId="166" fontId="2" fillId="4" borderId="13" xfId="0" applyNumberFormat="1" applyFont="1" applyFill="1" applyBorder="1" applyAlignment="1" applyProtection="1">
      <alignment horizontal="center"/>
      <protection/>
    </xf>
    <xf numFmtId="164" fontId="2" fillId="4" borderId="13" xfId="0" applyNumberFormat="1" applyFont="1" applyFill="1" applyBorder="1" applyAlignment="1" applyProtection="1">
      <alignment horizontal="center" vertical="center"/>
      <protection/>
    </xf>
    <xf numFmtId="164" fontId="2" fillId="4" borderId="13" xfId="0" applyFont="1" applyFill="1" applyBorder="1" applyAlignment="1" applyProtection="1">
      <alignment horizontal="center"/>
      <protection/>
    </xf>
    <xf numFmtId="164" fontId="0" fillId="5" borderId="14" xfId="0" applyFont="1" applyFill="1" applyBorder="1" applyAlignment="1">
      <alignment horizontal="center"/>
    </xf>
    <xf numFmtId="164" fontId="2" fillId="0" borderId="18" xfId="0" applyFont="1" applyFill="1" applyBorder="1" applyAlignment="1" applyProtection="1">
      <alignment/>
      <protection locked="0"/>
    </xf>
    <xf numFmtId="164" fontId="2" fillId="0" borderId="19" xfId="0" applyFont="1" applyFill="1" applyBorder="1" applyAlignment="1" applyProtection="1">
      <alignment/>
      <protection locked="0"/>
    </xf>
    <xf numFmtId="164" fontId="2" fillId="0" borderId="19" xfId="0" applyFont="1" applyFill="1" applyBorder="1" applyAlignment="1" applyProtection="1">
      <alignment horizontal="center"/>
      <protection locked="0"/>
    </xf>
    <xf numFmtId="165" fontId="11" fillId="0" borderId="19" xfId="0" applyNumberFormat="1" applyFont="1" applyFill="1" applyBorder="1" applyAlignment="1" applyProtection="1">
      <alignment horizontal="center"/>
      <protection locked="0"/>
    </xf>
    <xf numFmtId="166" fontId="0" fillId="5" borderId="15" xfId="0" applyNumberFormat="1" applyFill="1" applyBorder="1" applyAlignment="1" applyProtection="1">
      <alignment/>
      <protection/>
    </xf>
    <xf numFmtId="164" fontId="2" fillId="0" borderId="18" xfId="0" applyFont="1" applyFill="1" applyBorder="1" applyAlignment="1" applyProtection="1">
      <alignment horizontal="center"/>
      <protection locked="0"/>
    </xf>
    <xf numFmtId="164" fontId="2" fillId="0" borderId="20" xfId="0" applyFont="1" applyFill="1" applyBorder="1" applyAlignment="1" applyProtection="1">
      <alignment horizontal="center"/>
      <protection locked="0"/>
    </xf>
    <xf numFmtId="167" fontId="0" fillId="5" borderId="16" xfId="0" applyNumberFormat="1" applyFill="1" applyBorder="1" applyAlignment="1" applyProtection="1">
      <alignment/>
      <protection/>
    </xf>
    <xf numFmtId="167" fontId="0" fillId="5" borderId="17" xfId="0" applyNumberFormat="1" applyFill="1" applyBorder="1" applyAlignment="1" applyProtection="1">
      <alignment/>
      <protection/>
    </xf>
    <xf numFmtId="166" fontId="8" fillId="5" borderId="21" xfId="0" applyNumberFormat="1" applyFont="1" applyFill="1" applyBorder="1" applyAlignment="1" applyProtection="1">
      <alignment/>
      <protection/>
    </xf>
    <xf numFmtId="164" fontId="8" fillId="0" borderId="22" xfId="0" applyFont="1" applyFill="1" applyBorder="1" applyAlignment="1" applyProtection="1">
      <alignment/>
      <protection/>
    </xf>
    <xf numFmtId="164" fontId="2" fillId="0" borderId="13" xfId="0" applyFont="1" applyBorder="1" applyAlignment="1" applyProtection="1">
      <alignment horizontal="left" vertical="center"/>
      <protection/>
    </xf>
    <xf numFmtId="166" fontId="2" fillId="5" borderId="13" xfId="0" applyNumberFormat="1" applyFont="1" applyFill="1" applyBorder="1" applyAlignment="1" applyProtection="1">
      <alignment horizontal="center"/>
      <protection/>
    </xf>
    <xf numFmtId="164" fontId="4" fillId="5" borderId="13" xfId="0" applyNumberFormat="1" applyFont="1" applyFill="1" applyBorder="1" applyAlignment="1" applyProtection="1">
      <alignment horizontal="center" vertical="center"/>
      <protection/>
    </xf>
    <xf numFmtId="164" fontId="2" fillId="5" borderId="13" xfId="0" applyFont="1" applyFill="1" applyBorder="1" applyAlignment="1" applyProtection="1">
      <alignment horizontal="center"/>
      <protection/>
    </xf>
    <xf numFmtId="164" fontId="2" fillId="0" borderId="0" xfId="0" applyFont="1" applyAlignment="1" applyProtection="1">
      <alignment horizontal="center" vertical="center"/>
      <protection/>
    </xf>
    <xf numFmtId="164" fontId="1" fillId="0" borderId="0" xfId="0" applyFont="1" applyAlignment="1" applyProtection="1">
      <alignment horizontal="center" vertical="center"/>
      <protection/>
    </xf>
    <xf numFmtId="164" fontId="2" fillId="0" borderId="23" xfId="0" applyFont="1" applyFill="1" applyBorder="1" applyAlignment="1" applyProtection="1">
      <alignment/>
      <protection locked="0"/>
    </xf>
    <xf numFmtId="164" fontId="2" fillId="0" borderId="13" xfId="0" applyFont="1" applyFill="1" applyBorder="1" applyAlignment="1" applyProtection="1">
      <alignment/>
      <protection locked="0"/>
    </xf>
    <xf numFmtId="164" fontId="2" fillId="0" borderId="13" xfId="0" applyFont="1" applyFill="1" applyBorder="1" applyAlignment="1" applyProtection="1">
      <alignment horizontal="center"/>
      <protection locked="0"/>
    </xf>
    <xf numFmtId="165" fontId="11" fillId="0" borderId="13" xfId="0" applyNumberFormat="1" applyFont="1" applyFill="1" applyBorder="1" applyAlignment="1" applyProtection="1">
      <alignment horizontal="center"/>
      <protection locked="0"/>
    </xf>
    <xf numFmtId="164" fontId="2" fillId="0" borderId="23" xfId="0" applyFont="1" applyFill="1" applyBorder="1" applyAlignment="1" applyProtection="1">
      <alignment horizontal="center"/>
      <protection locked="0"/>
    </xf>
    <xf numFmtId="164" fontId="2" fillId="0" borderId="24" xfId="0" applyFont="1" applyFill="1" applyBorder="1" applyAlignment="1" applyProtection="1">
      <alignment horizontal="center"/>
      <protection locked="0"/>
    </xf>
    <xf numFmtId="166" fontId="8" fillId="5" borderId="25" xfId="0" applyNumberFormat="1" applyFont="1" applyFill="1" applyBorder="1" applyAlignment="1" applyProtection="1">
      <alignment/>
      <protection/>
    </xf>
    <xf numFmtId="164" fontId="2" fillId="0" borderId="13" xfId="0" applyFont="1" applyBorder="1" applyAlignment="1" applyProtection="1">
      <alignment/>
      <protection/>
    </xf>
    <xf numFmtId="164" fontId="2" fillId="0" borderId="26" xfId="0" applyFont="1" applyFill="1" applyBorder="1" applyAlignment="1" applyProtection="1">
      <alignment horizontal="center"/>
      <protection locked="0"/>
    </xf>
    <xf numFmtId="164" fontId="2" fillId="0" borderId="27" xfId="0" applyFont="1" applyFill="1" applyBorder="1" applyAlignment="1" applyProtection="1">
      <alignment horizontal="center"/>
      <protection locked="0"/>
    </xf>
    <xf numFmtId="164" fontId="2" fillId="0" borderId="28" xfId="0" applyFont="1" applyFill="1" applyBorder="1" applyAlignment="1" applyProtection="1">
      <alignment horizontal="center"/>
      <protection locked="0"/>
    </xf>
    <xf numFmtId="164" fontId="11" fillId="0" borderId="13" xfId="0" applyFont="1" applyFill="1" applyBorder="1" applyAlignment="1" applyProtection="1">
      <alignment horizontal="center"/>
      <protection locked="0"/>
    </xf>
    <xf numFmtId="164" fontId="11" fillId="0" borderId="13" xfId="0" applyFont="1" applyFill="1" applyBorder="1" applyAlignment="1" applyProtection="1">
      <alignment/>
      <protection locked="0"/>
    </xf>
    <xf numFmtId="164" fontId="12" fillId="3" borderId="23" xfId="0" applyNumberFormat="1" applyFont="1" applyFill="1" applyBorder="1" applyAlignment="1" applyProtection="1">
      <alignment/>
      <protection locked="0"/>
    </xf>
    <xf numFmtId="164" fontId="12" fillId="3" borderId="13" xfId="0" applyNumberFormat="1" applyFont="1" applyFill="1" applyBorder="1" applyAlignment="1" applyProtection="1">
      <alignment/>
      <protection locked="0"/>
    </xf>
    <xf numFmtId="164" fontId="12" fillId="3" borderId="13" xfId="0" applyNumberFormat="1" applyFont="1" applyFill="1" applyBorder="1" applyAlignment="1" applyProtection="1">
      <alignment horizontal="center"/>
      <protection locked="0"/>
    </xf>
    <xf numFmtId="165" fontId="13" fillId="3" borderId="13" xfId="0" applyNumberFormat="1" applyFont="1" applyFill="1" applyBorder="1" applyAlignment="1" applyProtection="1">
      <alignment horizontal="center"/>
      <protection locked="0"/>
    </xf>
    <xf numFmtId="164" fontId="12" fillId="3" borderId="26" xfId="0" applyNumberFormat="1" applyFont="1" applyFill="1" applyBorder="1" applyAlignment="1" applyProtection="1">
      <alignment horizontal="center"/>
      <protection locked="0"/>
    </xf>
    <xf numFmtId="164" fontId="12" fillId="3" borderId="27" xfId="0" applyNumberFormat="1" applyFont="1" applyFill="1" applyBorder="1" applyAlignment="1" applyProtection="1">
      <alignment horizontal="center"/>
      <protection locked="0"/>
    </xf>
    <xf numFmtId="164" fontId="12" fillId="3" borderId="28" xfId="0" applyNumberFormat="1" applyFont="1" applyFill="1" applyBorder="1" applyAlignment="1" applyProtection="1">
      <alignment horizontal="center"/>
      <protection locked="0"/>
    </xf>
    <xf numFmtId="164" fontId="2" fillId="0" borderId="29" xfId="0" applyFont="1" applyFill="1" applyBorder="1" applyAlignment="1" applyProtection="1">
      <alignment horizontal="center"/>
      <protection locked="0"/>
    </xf>
    <xf numFmtId="164" fontId="2" fillId="0" borderId="30" xfId="0" applyFont="1" applyFill="1" applyBorder="1" applyAlignment="1" applyProtection="1">
      <alignment horizontal="center"/>
      <protection locked="0"/>
    </xf>
    <xf numFmtId="164" fontId="2" fillId="0" borderId="31" xfId="0" applyFont="1" applyFill="1" applyBorder="1" applyAlignment="1" applyProtection="1">
      <alignment horizontal="center"/>
      <protection locked="0"/>
    </xf>
    <xf numFmtId="164" fontId="2" fillId="0" borderId="23" xfId="0" applyFont="1" applyBorder="1" applyAlignment="1" applyProtection="1">
      <alignment/>
      <protection locked="0"/>
    </xf>
    <xf numFmtId="164" fontId="2" fillId="0" borderId="13" xfId="0" applyFont="1" applyBorder="1" applyAlignment="1" applyProtection="1">
      <alignment/>
      <protection locked="0"/>
    </xf>
    <xf numFmtId="165" fontId="2" fillId="0" borderId="13" xfId="0" applyNumberFormat="1" applyFont="1" applyBorder="1" applyAlignment="1" applyProtection="1">
      <alignment horizontal="center"/>
      <protection locked="0"/>
    </xf>
    <xf numFmtId="164" fontId="2" fillId="0" borderId="32" xfId="0" applyFont="1" applyFill="1" applyBorder="1" applyAlignment="1" applyProtection="1">
      <alignment/>
      <protection locked="0"/>
    </xf>
    <xf numFmtId="164" fontId="2" fillId="0" borderId="33" xfId="0" applyFont="1" applyFill="1" applyBorder="1" applyAlignment="1" applyProtection="1">
      <alignment/>
      <protection locked="0"/>
    </xf>
    <xf numFmtId="164" fontId="2" fillId="0" borderId="33" xfId="0" applyFont="1" applyFill="1" applyBorder="1" applyAlignment="1" applyProtection="1">
      <alignment horizontal="center"/>
      <protection locked="0"/>
    </xf>
    <xf numFmtId="165" fontId="11" fillId="0" borderId="33" xfId="0" applyNumberFormat="1" applyFont="1" applyFill="1" applyBorder="1" applyAlignment="1" applyProtection="1">
      <alignment horizontal="center"/>
      <protection locked="0"/>
    </xf>
    <xf numFmtId="164" fontId="2" fillId="0" borderId="32" xfId="0" applyFont="1" applyFill="1" applyBorder="1" applyAlignment="1" applyProtection="1">
      <alignment horizontal="center"/>
      <protection locked="0"/>
    </xf>
    <xf numFmtId="164" fontId="2" fillId="0" borderId="34" xfId="0" applyFont="1" applyFill="1" applyBorder="1" applyAlignment="1" applyProtection="1">
      <alignment horizontal="center"/>
      <protection locked="0"/>
    </xf>
    <xf numFmtId="166" fontId="8" fillId="5" borderId="35" xfId="0" applyNumberFormat="1" applyFont="1" applyFill="1" applyBorder="1" applyAlignment="1" applyProtection="1">
      <alignment/>
      <protection/>
    </xf>
    <xf numFmtId="164" fontId="2" fillId="0" borderId="12" xfId="0" applyFont="1" applyBorder="1" applyAlignment="1" applyProtection="1">
      <alignment horizontal="left" indent="1"/>
      <protection/>
    </xf>
    <xf numFmtId="166" fontId="8" fillId="5" borderId="27" xfId="0" applyNumberFormat="1" applyFont="1" applyFill="1" applyBorder="1" applyAlignment="1" applyProtection="1">
      <alignment/>
      <protection/>
    </xf>
    <xf numFmtId="164" fontId="8" fillId="5" borderId="27" xfId="0" applyFont="1" applyFill="1" applyBorder="1" applyAlignment="1" applyProtection="1">
      <alignment horizontal="center"/>
      <protection/>
    </xf>
    <xf numFmtId="167" fontId="8" fillId="5" borderId="27" xfId="0" applyNumberFormat="1" applyFont="1" applyFill="1" applyBorder="1" applyAlignment="1" applyProtection="1">
      <alignment/>
      <protection/>
    </xf>
    <xf numFmtId="164" fontId="14" fillId="5" borderId="27" xfId="0" applyFont="1" applyFill="1" applyBorder="1" applyAlignment="1" applyProtection="1">
      <alignment/>
      <protection/>
    </xf>
    <xf numFmtId="164" fontId="14" fillId="0" borderId="22" xfId="0" applyFont="1" applyFill="1" applyBorder="1" applyAlignment="1" applyProtection="1">
      <alignment/>
      <protection/>
    </xf>
    <xf numFmtId="164" fontId="15" fillId="0" borderId="1" xfId="0" applyFont="1" applyBorder="1" applyAlignment="1" applyProtection="1">
      <alignment horizontal="left" vertical="center" indent="1"/>
      <protection/>
    </xf>
    <xf numFmtId="168" fontId="16" fillId="5" borderId="6" xfId="0" applyNumberFormat="1" applyFont="1" applyFill="1" applyBorder="1" applyAlignment="1" applyProtection="1">
      <alignment horizontal="left" vertical="center" indent="1"/>
      <protection/>
    </xf>
    <xf numFmtId="164" fontId="2" fillId="0" borderId="0" xfId="0" applyFont="1" applyAlignment="1" applyProtection="1">
      <alignment horizontal="left" vertical="center" indent="1"/>
      <protection/>
    </xf>
    <xf numFmtId="164" fontId="2" fillId="0" borderId="0" xfId="0" applyFont="1" applyAlignment="1" applyProtection="1">
      <alignment vertical="center"/>
      <protection/>
    </xf>
    <xf numFmtId="164" fontId="1" fillId="0" borderId="0" xfId="0" applyFont="1" applyAlignment="1" applyProtection="1">
      <alignment vertical="center"/>
      <protection/>
    </xf>
    <xf numFmtId="164" fontId="0" fillId="0" borderId="0" xfId="0" applyAlignment="1">
      <alignment vertical="center"/>
    </xf>
    <xf numFmtId="164" fontId="17" fillId="0" borderId="13" xfId="0" applyFont="1" applyBorder="1" applyAlignment="1">
      <alignment/>
    </xf>
    <xf numFmtId="164" fontId="17" fillId="0" borderId="13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7" fontId="18" fillId="0" borderId="13" xfId="0" applyNumberFormat="1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B613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atelak@foxklub.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9"/>
  <sheetViews>
    <sheetView showGridLines="0" tabSelected="1" zoomScale="75" zoomScaleNormal="75" zoomScaleSheetLayoutView="75" workbookViewId="0" topLeftCell="A1">
      <selection activeCell="B2" sqref="B2"/>
    </sheetView>
  </sheetViews>
  <sheetFormatPr defaultColWidth="9.140625" defaultRowHeight="12.75"/>
  <cols>
    <col min="1" max="1" width="4.7109375" style="0" customWidth="1"/>
    <col min="2" max="2" width="14.57421875" style="1" customWidth="1"/>
    <col min="3" max="3" width="28.57421875" style="1" customWidth="1"/>
    <col min="4" max="4" width="12.28125" style="1" customWidth="1"/>
    <col min="5" max="5" width="11.421875" style="1" customWidth="1"/>
    <col min="6" max="6" width="12.8515625" style="1" customWidth="1"/>
    <col min="7" max="7" width="12.57421875" style="1" customWidth="1"/>
    <col min="8" max="8" width="9.8515625" style="1" customWidth="1"/>
    <col min="9" max="12" width="9.140625" style="1" customWidth="1"/>
    <col min="13" max="13" width="12.28125" style="1" customWidth="1"/>
    <col min="14" max="14" width="11.28125" style="1" customWidth="1"/>
    <col min="15" max="15" width="11.00390625" style="1" customWidth="1"/>
    <col min="16" max="16" width="9.8515625" style="1" customWidth="1"/>
    <col min="17" max="17" width="10.8515625" style="1" customWidth="1"/>
    <col min="18" max="18" width="9.140625" style="1" customWidth="1"/>
    <col min="19" max="19" width="12.8515625" style="1" customWidth="1"/>
    <col min="20" max="20" width="13.57421875" style="1" customWidth="1"/>
    <col min="21" max="21" width="6.140625" style="1" customWidth="1"/>
    <col min="22" max="26" width="0" style="1" hidden="1" customWidth="1"/>
    <col min="27" max="27" width="5.140625" style="1" customWidth="1"/>
    <col min="28" max="253" width="9.140625" style="1" customWidth="1"/>
    <col min="254" max="16384" width="11.57421875" style="0" customWidth="1"/>
  </cols>
  <sheetData>
    <row r="1" spans="1:31" ht="19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/>
      <c r="W1"/>
      <c r="X1"/>
      <c r="Y1"/>
      <c r="Z1"/>
      <c r="AA1" s="3"/>
      <c r="AB1" s="3"/>
      <c r="AC1" s="3"/>
      <c r="AD1" s="3"/>
      <c r="AE1" s="3"/>
    </row>
    <row r="2" spans="1:31" ht="40.5" customHeight="1">
      <c r="A2" s="2"/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/>
      <c r="W2"/>
      <c r="X2"/>
      <c r="Y2"/>
      <c r="Z2"/>
      <c r="AA2" s="3"/>
      <c r="AB2" s="3"/>
      <c r="AC2" s="3"/>
      <c r="AD2" s="3"/>
      <c r="AE2" s="3"/>
    </row>
    <row r="3" spans="2:31" ht="12.75">
      <c r="B3" s="5" t="s">
        <v>1</v>
      </c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 t="s">
        <v>2</v>
      </c>
      <c r="P3" s="7"/>
      <c r="Q3" s="8"/>
      <c r="R3" s="7" t="s">
        <v>3</v>
      </c>
      <c r="S3" s="9"/>
      <c r="T3" s="9"/>
      <c r="U3" s="10"/>
      <c r="V3"/>
      <c r="W3"/>
      <c r="X3"/>
      <c r="Y3"/>
      <c r="Z3"/>
      <c r="AA3" s="3"/>
      <c r="AB3" s="3"/>
      <c r="AC3" s="3"/>
      <c r="AD3" s="3"/>
      <c r="AE3" s="3"/>
    </row>
    <row r="4" spans="2:31" ht="12.75">
      <c r="B4" s="5" t="s">
        <v>4</v>
      </c>
      <c r="C4" s="5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0"/>
      <c r="V4"/>
      <c r="W4"/>
      <c r="X4"/>
      <c r="Y4"/>
      <c r="Z4"/>
      <c r="AA4" s="3"/>
      <c r="AB4" s="3"/>
      <c r="AC4" s="3"/>
      <c r="AD4" s="3"/>
      <c r="AE4" s="3"/>
    </row>
    <row r="5" spans="2:31" ht="50.25" customHeight="1">
      <c r="B5" s="12" t="s">
        <v>5</v>
      </c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0"/>
      <c r="V5"/>
      <c r="W5"/>
      <c r="X5"/>
      <c r="Y5"/>
      <c r="Z5"/>
      <c r="AA5" s="3"/>
      <c r="AB5" s="3"/>
      <c r="AC5" s="3"/>
      <c r="AD5" s="3"/>
      <c r="AE5" s="3"/>
    </row>
    <row r="6" spans="2:31" ht="17.25" customHeight="1">
      <c r="B6" s="14" t="s">
        <v>6</v>
      </c>
      <c r="C6" s="14"/>
      <c r="D6" s="15" t="str">
        <f>"Celkovou částku    "&amp;IF(H45&gt;0,H45,"&lt;částka&gt;")&amp;" Kč    uhraďte do pátku 15. září 2017 na účet číslo  250324390/0300, variabilní symbol:  "&amp;IF(S3&gt;0,S3,"&lt;PSČ&gt;")&amp;"."</f>
        <v>Celkovou částku    &lt;částka&gt; Kč    uhraďte do pátku 15. září 2017 na účet číslo  250324390/0300, variabilní symbol:  &lt;PSČ&gt;.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0"/>
      <c r="V6"/>
      <c r="W6"/>
      <c r="X6"/>
      <c r="Y6"/>
      <c r="Z6"/>
      <c r="AA6" s="3"/>
      <c r="AB6" s="3"/>
      <c r="AC6" s="3"/>
      <c r="AD6" s="3"/>
      <c r="AE6" s="3"/>
    </row>
    <row r="7" spans="2:31" ht="41.25" customHeight="1">
      <c r="B7" s="16" t="s">
        <v>7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3"/>
      <c r="V7"/>
      <c r="W7"/>
      <c r="X7"/>
      <c r="Y7"/>
      <c r="Z7"/>
      <c r="AA7" s="3"/>
      <c r="AB7" s="3"/>
      <c r="AC7" s="3"/>
      <c r="AD7" s="3"/>
      <c r="AE7" s="3"/>
    </row>
    <row r="8" spans="2:31" ht="23.25" customHeight="1">
      <c r="B8" s="17" t="s">
        <v>8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3"/>
      <c r="V8"/>
      <c r="W8"/>
      <c r="X8"/>
      <c r="Y8"/>
      <c r="Z8"/>
      <c r="AA8" s="3"/>
      <c r="AB8" s="3"/>
      <c r="AC8" s="3"/>
      <c r="AD8" s="3"/>
      <c r="AE8" s="3"/>
    </row>
    <row r="9" spans="2:31" ht="12.75">
      <c r="B9" s="18" t="s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3"/>
      <c r="V9"/>
      <c r="W9"/>
      <c r="X9"/>
      <c r="Y9"/>
      <c r="Z9"/>
      <c r="AA9" s="3"/>
      <c r="AB9" s="3"/>
      <c r="AC9" s="3"/>
      <c r="AD9" s="3"/>
      <c r="AE9" s="3"/>
    </row>
    <row r="10" spans="2:31" ht="30.75" customHeight="1">
      <c r="B10" s="19" t="s">
        <v>10</v>
      </c>
      <c r="C10" s="19" t="s">
        <v>11</v>
      </c>
      <c r="D10" s="20" t="s">
        <v>12</v>
      </c>
      <c r="E10" s="21" t="s">
        <v>13</v>
      </c>
      <c r="F10" s="22" t="s">
        <v>14</v>
      </c>
      <c r="G10" s="22"/>
      <c r="H10" s="23" t="s">
        <v>15</v>
      </c>
      <c r="I10" s="24" t="s">
        <v>16</v>
      </c>
      <c r="J10" s="24"/>
      <c r="K10" s="25" t="s">
        <v>17</v>
      </c>
      <c r="L10" s="25"/>
      <c r="M10" s="26" t="s">
        <v>15</v>
      </c>
      <c r="N10" s="27" t="s">
        <v>18</v>
      </c>
      <c r="O10" s="27"/>
      <c r="P10" s="27"/>
      <c r="Q10" s="27"/>
      <c r="R10" s="27"/>
      <c r="S10" s="24" t="s">
        <v>15</v>
      </c>
      <c r="T10" s="28" t="s">
        <v>19</v>
      </c>
      <c r="U10" s="29"/>
      <c r="V10"/>
      <c r="W10"/>
      <c r="X10"/>
      <c r="Y10"/>
      <c r="Z10"/>
      <c r="AA10" s="3"/>
      <c r="AB10" s="3"/>
      <c r="AC10" s="3"/>
      <c r="AD10" s="3"/>
      <c r="AE10" s="3"/>
    </row>
    <row r="11" spans="2:31" ht="12.75">
      <c r="B11" s="19"/>
      <c r="C11" s="19"/>
      <c r="D11" s="20"/>
      <c r="E11" s="30" t="s">
        <v>20</v>
      </c>
      <c r="F11" s="22" t="s">
        <v>21</v>
      </c>
      <c r="G11" s="22" t="s">
        <v>22</v>
      </c>
      <c r="H11" s="31" t="s">
        <v>23</v>
      </c>
      <c r="I11" s="22" t="s">
        <v>24</v>
      </c>
      <c r="J11" s="22" t="s">
        <v>25</v>
      </c>
      <c r="K11" s="22" t="s">
        <v>24</v>
      </c>
      <c r="L11" s="22" t="s">
        <v>25</v>
      </c>
      <c r="M11" s="31" t="s">
        <v>26</v>
      </c>
      <c r="N11" s="31" t="s">
        <v>27</v>
      </c>
      <c r="O11" s="31" t="s">
        <v>28</v>
      </c>
      <c r="P11" s="32" t="s">
        <v>29</v>
      </c>
      <c r="Q11" s="32" t="s">
        <v>30</v>
      </c>
      <c r="R11" s="31" t="s">
        <v>31</v>
      </c>
      <c r="S11" s="31" t="s">
        <v>32</v>
      </c>
      <c r="T11" s="28"/>
      <c r="U11" s="29"/>
      <c r="V11" s="33" t="s">
        <v>33</v>
      </c>
      <c r="W11" s="34" t="s">
        <v>34</v>
      </c>
      <c r="X11" s="34" t="s">
        <v>35</v>
      </c>
      <c r="Y11" s="34" t="s">
        <v>36</v>
      </c>
      <c r="Z11" s="34" t="s">
        <v>37</v>
      </c>
      <c r="AA11" s="3"/>
      <c r="AB11" s="3"/>
      <c r="AC11" s="3"/>
      <c r="AD11" s="3"/>
      <c r="AE11" s="3"/>
    </row>
    <row r="12" spans="1:31" ht="12.75">
      <c r="A12" s="35" t="s">
        <v>38</v>
      </c>
      <c r="B12" s="36" t="s">
        <v>39</v>
      </c>
      <c r="C12" s="36" t="s">
        <v>40</v>
      </c>
      <c r="D12" s="37" t="s">
        <v>41</v>
      </c>
      <c r="E12" s="38" t="s">
        <v>42</v>
      </c>
      <c r="F12" s="37" t="s">
        <v>43</v>
      </c>
      <c r="G12" s="37" t="s">
        <v>43</v>
      </c>
      <c r="H12" s="39">
        <f>IF(Y12&gt;0,Y12*$D$51)+IF(Z12&gt;0,Z12*$D$52)+W12</f>
        <v>260</v>
      </c>
      <c r="I12" s="37"/>
      <c r="J12" s="37"/>
      <c r="K12" s="37">
        <v>1</v>
      </c>
      <c r="L12" s="37">
        <v>1</v>
      </c>
      <c r="M12" s="40">
        <f>(I12*$D$48)+(J12*$D$48)+(K12*$D$49)+(L12*$D$49)</f>
        <v>440</v>
      </c>
      <c r="N12" s="37">
        <v>1</v>
      </c>
      <c r="O12" s="37">
        <v>1</v>
      </c>
      <c r="P12" s="37">
        <v>1</v>
      </c>
      <c r="Q12" s="37">
        <v>1</v>
      </c>
      <c r="R12" s="41"/>
      <c r="S12" s="42">
        <f>(N12*$D$53)+(O12*$D$54)+(P12*$D$55)+(Q12*$D$56)+(R12*$D$57)</f>
        <v>280</v>
      </c>
      <c r="T12" s="43">
        <f>SUM(H12,M12,S12)</f>
        <v>980</v>
      </c>
      <c r="U12" s="44"/>
      <c r="V12" s="45"/>
      <c r="W12" s="46">
        <f>IF(UPPER(E12)="Z",$D$50,0)*(IF(ISBLANK(F12),0,1)+IF(ISBLANK(G12),0,1))</f>
        <v>0</v>
      </c>
      <c r="X12" s="47">
        <f>IF(F12="",0,IF(F12="Nestartuji",0,1))+IF(G12="",0,IF(G12="Nestartuji",0,1))</f>
        <v>2</v>
      </c>
      <c r="Y12" s="48">
        <f>IF(ISNA(MATCH(F12,{"D12";"D14";"M12";"M14"},0)),0,1)+IF(ISNA(MATCH(G12,{"D12";"D14";"M12";"M14"},0)),0,1)</f>
        <v>2</v>
      </c>
      <c r="Z12" s="48">
        <f>IF(ISNA(MATCH(F12,{"D16";"D19";"D20";"D35";"M16";"M19";"M20";"M40";"M50";"M60"},0)),0,1)+IF(ISNA(MATCH(G12,{"D16";"D19";"D20";"D35";"M16";"M19";"M20";"M40";"M50";"M60"},0)),0,1)</f>
        <v>0</v>
      </c>
      <c r="AA12" s="3"/>
      <c r="AB12" s="3"/>
      <c r="AC12" s="3"/>
      <c r="AD12" s="3"/>
      <c r="AE12" s="3"/>
    </row>
    <row r="13" spans="1:31" s="66" customFormat="1" ht="12.75">
      <c r="A13" s="49" t="s">
        <v>44</v>
      </c>
      <c r="B13" s="50"/>
      <c r="C13" s="51"/>
      <c r="D13" s="52"/>
      <c r="E13" s="53"/>
      <c r="F13" s="52"/>
      <c r="G13" s="52"/>
      <c r="H13" s="54">
        <f>IF(Y13&gt;0,Y13*$D$51)+IF(Z13&gt;0,Z13*$D$52)+W13</f>
        <v>0</v>
      </c>
      <c r="I13" s="55"/>
      <c r="J13" s="52"/>
      <c r="K13" s="52"/>
      <c r="L13" s="56"/>
      <c r="M13" s="57">
        <f>(I13*$D$48)+(J13*$D$48)+(K13*$D$49)+(L13*$D$49)</f>
        <v>0</v>
      </c>
      <c r="N13" s="55"/>
      <c r="O13" s="52"/>
      <c r="P13" s="52"/>
      <c r="Q13" s="52"/>
      <c r="R13" s="56"/>
      <c r="S13" s="58">
        <f>(N13*$D$53)+(O13*$D$54)+(P13*$D$55)+(Q13*$D$56)+(R13*$D$57)</f>
        <v>0</v>
      </c>
      <c r="T13" s="59">
        <f>SUM(H13,M13,S13)</f>
        <v>0</v>
      </c>
      <c r="U13" s="60"/>
      <c r="V13" s="61"/>
      <c r="W13" s="62">
        <f>IF(UPPER(E13)="Z",$D$50,0)*(IF(ISBLANK(F13),0,1)+IF(ISBLANK(G13),0,1))</f>
        <v>0</v>
      </c>
      <c r="X13" s="63">
        <f>IF(F13="",0,1)+IF(G13="",0,1)</f>
        <v>0</v>
      </c>
      <c r="Y13" s="64">
        <f>IF(ISNA(MATCH(F13,{"D12";"D14";"M12";"M14";"M70"},0)),0,1)+IF(ISNA(MATCH(G13,{"D12";"D14";"M12";"M14";"M70"},0)),0,1)</f>
        <v>0</v>
      </c>
      <c r="Z13" s="64">
        <f>IF(ISNA(MATCH(F13,{"D16";"D19";"D20";"D35";"D50";"D60";"M16";"M19";"M20";"M40";"M50";"M60"},0)),0,1)+IF(ISNA(MATCH(G13,{"D16";"D19";"D20";"D35";"D50";"D60";"M16";"M19";"M20";"M40";"M50";"M60"},0)),0,1)</f>
        <v>0</v>
      </c>
      <c r="AA13" s="65"/>
      <c r="AB13" s="65"/>
      <c r="AC13" s="65"/>
      <c r="AD13" s="65"/>
      <c r="AE13" s="65"/>
    </row>
    <row r="14" spans="1:31" ht="12.75">
      <c r="A14" s="49" t="s">
        <v>45</v>
      </c>
      <c r="B14" s="67"/>
      <c r="C14" s="68"/>
      <c r="D14" s="69"/>
      <c r="E14" s="70"/>
      <c r="F14" s="69"/>
      <c r="G14" s="69"/>
      <c r="H14" s="54">
        <f>IF(Y14&gt;0,Y14*$D$51)+IF(Z14&gt;0,Z14*$D$52)+W14</f>
        <v>0</v>
      </c>
      <c r="I14" s="71"/>
      <c r="J14" s="69"/>
      <c r="K14" s="69"/>
      <c r="L14" s="72"/>
      <c r="M14" s="57">
        <f>(I14*$D$48)+(J14*$D$48)+(K14*$D$49)+(L14*$D$49)</f>
        <v>0</v>
      </c>
      <c r="N14" s="71"/>
      <c r="O14" s="69"/>
      <c r="P14" s="69"/>
      <c r="Q14" s="69"/>
      <c r="R14" s="72"/>
      <c r="S14" s="58">
        <f>(N14*$D$53)+(O14*$D$54)+(P14*$D$55)+(Q14*$D$56)+(R14*$D$57)</f>
        <v>0</v>
      </c>
      <c r="T14" s="73">
        <f>SUM(H14,M14,S14)</f>
        <v>0</v>
      </c>
      <c r="U14" s="60"/>
      <c r="V14" s="74"/>
      <c r="W14" s="62">
        <f>IF(UPPER(E14)="Z",$D$50,0)*(IF(ISBLANK(F14),0,1)+IF(ISBLANK(G14),0,1))</f>
        <v>0</v>
      </c>
      <c r="X14" s="63">
        <f>IF(F14="",0,1)+IF(G14="",0,1)</f>
        <v>0</v>
      </c>
      <c r="Y14" s="64">
        <f>IF(ISNA(MATCH(F14,{"D12";"D14";"M12";"M14";"M70"},0)),0,1)+IF(ISNA(MATCH(G14,{"D12";"D14";"M12";"M14";"M70"},0)),0,1)</f>
        <v>0</v>
      </c>
      <c r="Z14" s="64">
        <f>IF(ISNA(MATCH(F14,{"D16";"D19";"D20";"D35";"D50";"D60";"M16";"M19";"M20";"M40";"M50";"M60"},0)),0,1)+IF(ISNA(MATCH(G14,{"D16";"D19";"D20";"D35";"D50";"D60";"M16";"M19";"M20";"M40";"M50";"M60"},0)),0,1)</f>
        <v>0</v>
      </c>
      <c r="AA14" s="3"/>
      <c r="AB14" s="3"/>
      <c r="AC14" s="3"/>
      <c r="AD14" s="3"/>
      <c r="AE14" s="3"/>
    </row>
    <row r="15" spans="1:31" ht="12.75">
      <c r="A15" s="49" t="s">
        <v>46</v>
      </c>
      <c r="B15" s="67"/>
      <c r="C15" s="68"/>
      <c r="D15" s="69"/>
      <c r="E15" s="70"/>
      <c r="F15" s="69"/>
      <c r="G15" s="69"/>
      <c r="H15" s="54">
        <f>IF(Y15&gt;0,Y15*$D$51)+IF(Z15&gt;0,Z15*$D$52)+W15</f>
        <v>0</v>
      </c>
      <c r="I15" s="75"/>
      <c r="J15" s="76"/>
      <c r="K15" s="76"/>
      <c r="L15" s="77"/>
      <c r="M15" s="57">
        <f>(I15*$D$48)+(J15*$D$48)+(K15*$D$49)+(L15*$D$49)</f>
        <v>0</v>
      </c>
      <c r="N15" s="75"/>
      <c r="O15" s="76"/>
      <c r="P15" s="76"/>
      <c r="Q15" s="76"/>
      <c r="R15" s="77"/>
      <c r="S15" s="58">
        <f>(N15*$D$53)+(O15*$D$54)+(P15*$D$55)+(Q15*$D$56)+(R15*$D$57)</f>
        <v>0</v>
      </c>
      <c r="T15" s="73">
        <f>SUM(H15,M15,S15)</f>
        <v>0</v>
      </c>
      <c r="U15" s="60"/>
      <c r="V15" s="74"/>
      <c r="W15" s="62">
        <f>IF(UPPER(E15)="Z",$D$50,0)*(IF(ISBLANK(F15),0,1)+IF(ISBLANK(G15),0,1))</f>
        <v>0</v>
      </c>
      <c r="X15" s="63">
        <f>IF(F15="",0,1)+IF(G15="",0,1)</f>
        <v>0</v>
      </c>
      <c r="Y15" s="64">
        <f>IF(ISNA(MATCH(F15,{"D12";"D14";"M12";"M14";"M70"},0)),0,1)+IF(ISNA(MATCH(G15,{"D12";"D14";"M12";"M14";"M70"},0)),0,1)</f>
        <v>0</v>
      </c>
      <c r="Z15" s="64">
        <f>IF(ISNA(MATCH(F15,{"D16";"D19";"D20";"D35";"D50";"D60";"M16";"M19";"M20";"M40";"M50";"M60"},0)),0,1)+IF(ISNA(MATCH(G15,{"D16";"D19";"D20";"D35";"D50";"D60";"M16";"M19";"M20";"M40";"M50";"M60"},0)),0,1)</f>
        <v>0</v>
      </c>
      <c r="AA15" s="3"/>
      <c r="AB15" s="3"/>
      <c r="AC15" s="3"/>
      <c r="AD15" s="3"/>
      <c r="AE15" s="3"/>
    </row>
    <row r="16" spans="1:31" ht="12.75">
      <c r="A16" s="49" t="s">
        <v>47</v>
      </c>
      <c r="B16" s="67"/>
      <c r="C16" s="68"/>
      <c r="D16" s="69"/>
      <c r="E16" s="70"/>
      <c r="F16" s="69"/>
      <c r="G16" s="69"/>
      <c r="H16" s="54">
        <f>IF(Y16&gt;0,Y16*$D$51)+IF(Z16&gt;0,Z16*$D$52)+W16</f>
        <v>0</v>
      </c>
      <c r="I16" s="75"/>
      <c r="J16" s="76"/>
      <c r="K16" s="76"/>
      <c r="L16" s="77"/>
      <c r="M16" s="57">
        <f>(I16*$D$48)+(J16*$D$48)+(K16*$D$49)+(L16*$D$49)</f>
        <v>0</v>
      </c>
      <c r="N16" s="75"/>
      <c r="O16" s="76"/>
      <c r="P16" s="76"/>
      <c r="Q16" s="76"/>
      <c r="R16" s="77"/>
      <c r="S16" s="58">
        <f>(N16*$D$53)+(O16*$D$54)+(P16*$D$55)+(Q16*$D$56)+(R16*$D$57)</f>
        <v>0</v>
      </c>
      <c r="T16" s="73">
        <f>SUM(H16,M16,S16)</f>
        <v>0</v>
      </c>
      <c r="U16" s="60"/>
      <c r="V16" s="74"/>
      <c r="W16" s="62">
        <f>IF(UPPER(E16)="Z",$D$50,0)*(IF(ISBLANK(F16),0,1)+IF(ISBLANK(G16),0,1))</f>
        <v>0</v>
      </c>
      <c r="X16" s="63">
        <f>IF(F16="",0,1)+IF(G16="",0,1)</f>
        <v>0</v>
      </c>
      <c r="Y16" s="64">
        <f>IF(ISNA(MATCH(F16,{"D12";"D14";"M12";"M14";"M70"},0)),0,1)+IF(ISNA(MATCH(G16,{"D12";"D14";"M12";"M14";"M70"},0)),0,1)</f>
        <v>0</v>
      </c>
      <c r="Z16" s="64">
        <f>IF(ISNA(MATCH(F16,{"D16";"D19";"D20";"D35";"D50";"D60";"M16";"M19";"M20";"M40";"M50";"M60"},0)),0,1)+IF(ISNA(MATCH(G16,{"D16";"D19";"D20";"D35";"D50";"D60";"M16";"M19";"M20";"M40";"M50";"M60"},0)),0,1)</f>
        <v>0</v>
      </c>
      <c r="AA16" s="3"/>
      <c r="AB16" s="3"/>
      <c r="AC16" s="3"/>
      <c r="AD16" s="3"/>
      <c r="AE16" s="3"/>
    </row>
    <row r="17" spans="1:31" ht="12.75">
      <c r="A17" s="49" t="s">
        <v>48</v>
      </c>
      <c r="B17" s="67"/>
      <c r="C17" s="68"/>
      <c r="D17" s="69"/>
      <c r="E17" s="70"/>
      <c r="F17" s="69"/>
      <c r="G17" s="69"/>
      <c r="H17" s="54">
        <f>IF(Y17&gt;0,Y17*$D$51)+IF(Z17&gt;0,Z17*$D$52)+W17</f>
        <v>0</v>
      </c>
      <c r="I17" s="75"/>
      <c r="J17" s="76"/>
      <c r="K17" s="76"/>
      <c r="L17" s="77"/>
      <c r="M17" s="57">
        <f>(I17*$D$48)+(J17*$D$48)+(K17*$D$49)+(L17*$D$49)</f>
        <v>0</v>
      </c>
      <c r="N17" s="75"/>
      <c r="O17" s="76"/>
      <c r="P17" s="76"/>
      <c r="Q17" s="76"/>
      <c r="R17" s="77"/>
      <c r="S17" s="58">
        <f>(N17*$D$53)+(O17*$D$54)+(P17*$D$55)+(Q17*$D$56)+(R17*$D$57)</f>
        <v>0</v>
      </c>
      <c r="T17" s="73">
        <f>SUM(H17,M17,S17)</f>
        <v>0</v>
      </c>
      <c r="U17" s="60"/>
      <c r="V17" s="74"/>
      <c r="W17" s="62">
        <f>IF(UPPER(E17)="Z",$D$50,0)*(IF(ISBLANK(F17),0,1)+IF(ISBLANK(G17),0,1))</f>
        <v>0</v>
      </c>
      <c r="X17" s="63">
        <f>IF(F17="",0,1)+IF(G17="",0,1)</f>
        <v>0</v>
      </c>
      <c r="Y17" s="64">
        <f>IF(ISNA(MATCH(F17,{"D12";"D14";"M12";"M14";"M70"},0)),0,1)+IF(ISNA(MATCH(G17,{"D12";"D14";"M12";"M14";"M70"},0)),0,1)</f>
        <v>0</v>
      </c>
      <c r="Z17" s="64">
        <f>IF(ISNA(MATCH(F17,{"D16";"D19";"D20";"D35";"D50";"D60";"M16";"M19";"M20";"M40";"M50";"M60"},0)),0,1)+IF(ISNA(MATCH(G17,{"D16";"D19";"D20";"D35";"D50";"D60";"M16";"M19";"M20";"M40";"M50";"M60"},0)),0,1)</f>
        <v>0</v>
      </c>
      <c r="AA17" s="3"/>
      <c r="AB17" s="3"/>
      <c r="AC17" s="3"/>
      <c r="AD17" s="3"/>
      <c r="AE17" s="3"/>
    </row>
    <row r="18" spans="1:31" ht="12.75">
      <c r="A18" s="49" t="s">
        <v>49</v>
      </c>
      <c r="B18" s="67"/>
      <c r="C18" s="68"/>
      <c r="D18" s="69"/>
      <c r="E18" s="70"/>
      <c r="F18" s="69"/>
      <c r="G18" s="69"/>
      <c r="H18" s="54">
        <f>IF(Y18&gt;0,Y18*$D$51)+IF(Z18&gt;0,Z18*$D$52)+W18</f>
        <v>0</v>
      </c>
      <c r="I18" s="75"/>
      <c r="J18" s="76"/>
      <c r="K18" s="76"/>
      <c r="L18" s="77"/>
      <c r="M18" s="57">
        <f>(I18*$D$48)+(J18*$D$48)+(K18*$D$49)+(L18*$D$49)</f>
        <v>0</v>
      </c>
      <c r="N18" s="75"/>
      <c r="O18" s="76"/>
      <c r="P18" s="76"/>
      <c r="Q18" s="76"/>
      <c r="R18" s="77"/>
      <c r="S18" s="58">
        <f>(N18*$D$53)+(O18*$D$54)+(P18*$D$55)+(Q18*$D$56)+(R18*$D$57)</f>
        <v>0</v>
      </c>
      <c r="T18" s="73">
        <f>SUM(H18,M18,S18)</f>
        <v>0</v>
      </c>
      <c r="U18" s="60"/>
      <c r="V18" s="74"/>
      <c r="W18" s="62">
        <f>IF(UPPER(E18)="Z",$D$50,0)*(IF(ISBLANK(F18),0,1)+IF(ISBLANK(G18),0,1))</f>
        <v>0</v>
      </c>
      <c r="X18" s="63">
        <f>IF(F18="",0,1)+IF(G18="",0,1)</f>
        <v>0</v>
      </c>
      <c r="Y18" s="64">
        <f>IF(ISNA(MATCH(F18,{"D12";"D14";"M12";"M14";"M70"},0)),0,1)+IF(ISNA(MATCH(G18,{"D12";"D14";"M12";"M14";"M70"},0)),0,1)</f>
        <v>0</v>
      </c>
      <c r="Z18" s="64">
        <f>IF(ISNA(MATCH(F18,{"D16";"D19";"D20";"D35";"D50";"D60";"M16";"M19";"M20";"M40";"M50";"M60"},0)),0,1)+IF(ISNA(MATCH(G18,{"D16";"D19";"D20";"D35";"D50";"D60";"M16";"M19";"M20";"M40";"M50";"M60"},0)),0,1)</f>
        <v>0</v>
      </c>
      <c r="AA18" s="3"/>
      <c r="AB18" s="3"/>
      <c r="AC18" s="3"/>
      <c r="AD18" s="3"/>
      <c r="AE18" s="3"/>
    </row>
    <row r="19" spans="1:31" ht="12.75">
      <c r="A19" s="49" t="s">
        <v>50</v>
      </c>
      <c r="B19" s="67"/>
      <c r="C19" s="68"/>
      <c r="D19" s="69"/>
      <c r="E19" s="70"/>
      <c r="F19" s="69"/>
      <c r="G19" s="69"/>
      <c r="H19" s="54">
        <f>IF(Y19&gt;0,Y19*$D$51)+IF(Z19&gt;0,Z19*$D$52)+W19</f>
        <v>0</v>
      </c>
      <c r="I19" s="75"/>
      <c r="J19" s="76"/>
      <c r="K19" s="76"/>
      <c r="L19" s="77"/>
      <c r="M19" s="57">
        <f>(I19*$D$48)+(J19*$D$48)+(K19*$D$49)+(L19*$D$49)</f>
        <v>0</v>
      </c>
      <c r="N19" s="75"/>
      <c r="O19" s="76"/>
      <c r="P19" s="76"/>
      <c r="Q19" s="76"/>
      <c r="R19" s="77"/>
      <c r="S19" s="58">
        <f>(N19*$D$53)+(O19*$D$54)+(P19*$D$55)+(Q19*$D$56)+(R19*$D$57)</f>
        <v>0</v>
      </c>
      <c r="T19" s="73">
        <f>SUM(H19,M19,S19)</f>
        <v>0</v>
      </c>
      <c r="U19" s="60"/>
      <c r="V19" s="74"/>
      <c r="W19" s="62">
        <f>IF(UPPER(E19)="Z",$D$50,0)*(IF(ISBLANK(F19),0,1)+IF(ISBLANK(G19),0,1))</f>
        <v>0</v>
      </c>
      <c r="X19" s="63">
        <f>IF(F19="",0,1)+IF(G19="",0,1)</f>
        <v>0</v>
      </c>
      <c r="Y19" s="64">
        <f>IF(ISNA(MATCH(F19,{"D12";"D14";"M12";"M14";"M70"},0)),0,1)+IF(ISNA(MATCH(G19,{"D12";"D14";"M12";"M14";"M70"},0)),0,1)</f>
        <v>0</v>
      </c>
      <c r="Z19" s="64">
        <f>IF(ISNA(MATCH(F19,{"D16";"D19";"D20";"D35";"D50";"D60";"M16";"M19";"M20";"M40";"M50";"M60"},0)),0,1)+IF(ISNA(MATCH(G19,{"D16";"D19";"D20";"D35";"D50";"D60";"M16";"M19";"M20";"M40";"M50";"M60"},0)),0,1)</f>
        <v>0</v>
      </c>
      <c r="AA19" s="3"/>
      <c r="AB19" s="3"/>
      <c r="AC19" s="3"/>
      <c r="AD19" s="3"/>
      <c r="AE19" s="3"/>
    </row>
    <row r="20" spans="1:31" ht="12.75">
      <c r="A20" s="49" t="s">
        <v>51</v>
      </c>
      <c r="B20" s="67"/>
      <c r="C20" s="68"/>
      <c r="D20" s="69"/>
      <c r="E20" s="78"/>
      <c r="F20" s="69"/>
      <c r="G20" s="69"/>
      <c r="H20" s="54">
        <f>IF(Y20&gt;0,Y20*$D$51)+IF(Z20&gt;0,Z20*$D$52)+W20</f>
        <v>0</v>
      </c>
      <c r="I20" s="75"/>
      <c r="J20" s="76"/>
      <c r="K20" s="76"/>
      <c r="L20" s="77"/>
      <c r="M20" s="57">
        <f>(I20*$D$48)+(J20*$D$48)+(K20*$D$49)+(L20*$D$49)</f>
        <v>0</v>
      </c>
      <c r="N20" s="75"/>
      <c r="O20" s="76"/>
      <c r="P20" s="76"/>
      <c r="Q20" s="76"/>
      <c r="R20" s="77"/>
      <c r="S20" s="58">
        <f>(N20*$D$53)+(O20*$D$54)+(P20*$D$55)+(Q20*$D$56)+(R20*$D$57)</f>
        <v>0</v>
      </c>
      <c r="T20" s="73">
        <f>SUM(H20,M20,S20)</f>
        <v>0</v>
      </c>
      <c r="U20" s="60"/>
      <c r="V20" s="74"/>
      <c r="W20" s="62">
        <f>IF(UPPER(E20)="Z",$D$50,0)*(IF(ISBLANK(F20),0,1)+IF(ISBLANK(G20),0,1))</f>
        <v>0</v>
      </c>
      <c r="X20" s="63">
        <f>IF(F20="",0,1)+IF(G20="",0,1)</f>
        <v>0</v>
      </c>
      <c r="Y20" s="64">
        <f>IF(ISNA(MATCH(F20,{"D12";"D14";"M12";"M14";"M70"},0)),0,1)+IF(ISNA(MATCH(G20,{"D12";"D14";"M12";"M14";"M70"},0)),0,1)</f>
        <v>0</v>
      </c>
      <c r="Z20" s="64">
        <f>IF(ISNA(MATCH(F20,{"D16";"D19";"D20";"D35";"D50";"D60";"M16";"M19";"M20";"M40";"M50";"M60"},0)),0,1)+IF(ISNA(MATCH(G20,{"D16";"D19";"D20";"D35";"D50";"D60";"M16";"M19";"M20";"M40";"M50";"M60"},0)),0,1)</f>
        <v>0</v>
      </c>
      <c r="AA20" s="3"/>
      <c r="AB20" s="3"/>
      <c r="AC20" s="3"/>
      <c r="AD20" s="3"/>
      <c r="AE20" s="3"/>
    </row>
    <row r="21" spans="1:31" ht="12.75">
      <c r="A21" s="49" t="s">
        <v>52</v>
      </c>
      <c r="B21" s="67"/>
      <c r="C21" s="68"/>
      <c r="D21" s="69"/>
      <c r="E21" s="79"/>
      <c r="F21" s="69"/>
      <c r="G21" s="69"/>
      <c r="H21" s="54">
        <f>IF(Y21&gt;0,Y21*$D$51)+IF(Z21&gt;0,Z21*$D$52)+W21</f>
        <v>0</v>
      </c>
      <c r="I21" s="75"/>
      <c r="J21" s="76"/>
      <c r="K21" s="76"/>
      <c r="L21" s="77"/>
      <c r="M21" s="57">
        <f>(I21*$D$48)+(J21*$D$48)+(K21*$D$49)+(L21*$D$49)</f>
        <v>0</v>
      </c>
      <c r="N21" s="75"/>
      <c r="O21" s="76"/>
      <c r="P21" s="76"/>
      <c r="Q21" s="76"/>
      <c r="R21" s="77"/>
      <c r="S21" s="58">
        <f>(N21*$D$53)+(O21*$D$54)+(P21*$D$55)+(Q21*$D$56)+(R21*$D$57)</f>
        <v>0</v>
      </c>
      <c r="T21" s="73">
        <f>SUM(H21,M21,S21)</f>
        <v>0</v>
      </c>
      <c r="U21" s="60"/>
      <c r="V21" s="74"/>
      <c r="W21" s="62">
        <f>IF(UPPER(E21)="Z",$D$50,0)*(IF(ISBLANK(F21),0,1)+IF(ISBLANK(G21),0,1))</f>
        <v>0</v>
      </c>
      <c r="X21" s="63">
        <f>IF(F21="",0,1)+IF(G21="",0,1)</f>
        <v>0</v>
      </c>
      <c r="Y21" s="64">
        <f>IF(ISNA(MATCH(F21,{"D12";"D14";"M12";"M14";"M70"},0)),0,1)+IF(ISNA(MATCH(G21,{"D12";"D14";"M12";"M14";"M70"},0)),0,1)</f>
        <v>0</v>
      </c>
      <c r="Z21" s="64">
        <f>IF(ISNA(MATCH(F21,{"D16";"D19";"D20";"D35";"D50";"D60";"M16";"M19";"M20";"M40";"M50";"M60"},0)),0,1)+IF(ISNA(MATCH(G21,{"D16";"D19";"D20";"D35";"D50";"D60";"M16";"M19";"M20";"M40";"M50";"M60"},0)),0,1)</f>
        <v>0</v>
      </c>
      <c r="AA21" s="3"/>
      <c r="AB21" s="3"/>
      <c r="AC21" s="3"/>
      <c r="AD21" s="3"/>
      <c r="AE21" s="3"/>
    </row>
    <row r="22" spans="1:31" ht="12.75">
      <c r="A22" s="49" t="s">
        <v>53</v>
      </c>
      <c r="B22" s="80"/>
      <c r="C22" s="81"/>
      <c r="D22" s="82"/>
      <c r="E22" s="83"/>
      <c r="F22" s="69"/>
      <c r="G22" s="69"/>
      <c r="H22" s="54">
        <f>IF(Y22&gt;0,Y22*$D$51)+IF(Z22&gt;0,Z22*$D$52)+W22</f>
        <v>0</v>
      </c>
      <c r="I22" s="84"/>
      <c r="J22" s="85"/>
      <c r="K22" s="85"/>
      <c r="L22" s="86"/>
      <c r="M22" s="57">
        <f>(I22*$D$48)+(J22*$D$48)+(K22*$D$49)+(L22*$D$49)</f>
        <v>0</v>
      </c>
      <c r="N22" s="84"/>
      <c r="O22" s="85"/>
      <c r="P22" s="85"/>
      <c r="Q22" s="85"/>
      <c r="R22" s="86"/>
      <c r="S22" s="58">
        <f>(N22*$D$53)+(O22*$D$54)+(P22*$D$55)+(Q22*$D$56)+(R22*$D$57)</f>
        <v>0</v>
      </c>
      <c r="T22" s="73">
        <f>SUM(H22,M22,S22)</f>
        <v>0</v>
      </c>
      <c r="U22" s="60"/>
      <c r="V22" s="74"/>
      <c r="W22" s="62">
        <f>IF(UPPER(E22)="Z",$D$50,0)*(IF(ISBLANK(F22),0,1)+IF(ISBLANK(G22),0,1))</f>
        <v>0</v>
      </c>
      <c r="X22" s="63">
        <f>IF(F22="",0,1)+IF(G22="",0,1)</f>
        <v>0</v>
      </c>
      <c r="Y22" s="64">
        <f>IF(ISNA(MATCH(F22,{"D12";"D14";"M12";"M14";"M70"},0)),0,1)+IF(ISNA(MATCH(G22,{"D12";"D14";"M12";"M14";"M70"},0)),0,1)</f>
        <v>0</v>
      </c>
      <c r="Z22" s="64">
        <f>IF(ISNA(MATCH(F22,{"D16";"D19";"D20";"D35";"D50";"D60";"M16";"M19";"M20";"M40";"M50";"M60"},0)),0,1)+IF(ISNA(MATCH(G22,{"D16";"D19";"D20";"D35";"D50";"D60";"M16";"M19";"M20";"M40";"M50";"M60"},0)),0,1)</f>
        <v>0</v>
      </c>
      <c r="AA22" s="3"/>
      <c r="AB22" s="3"/>
      <c r="AC22" s="3"/>
      <c r="AD22" s="3"/>
      <c r="AE22" s="3"/>
    </row>
    <row r="23" spans="1:31" ht="12.75">
      <c r="A23" s="49" t="s">
        <v>54</v>
      </c>
      <c r="B23" s="67"/>
      <c r="C23" s="68"/>
      <c r="D23" s="69"/>
      <c r="E23" s="70"/>
      <c r="F23" s="69"/>
      <c r="G23" s="69"/>
      <c r="H23" s="54">
        <f>IF(Y23&gt;0,Y23*$D$51)+IF(Z23&gt;0,Z23*$D$52)+W23</f>
        <v>0</v>
      </c>
      <c r="I23" s="84"/>
      <c r="J23" s="85"/>
      <c r="K23" s="76"/>
      <c r="L23" s="77"/>
      <c r="M23" s="57">
        <f>(I23*$D$48)+(J23*$D$48)+(K23*$D$49)+(L23*$D$49)</f>
        <v>0</v>
      </c>
      <c r="N23" s="75"/>
      <c r="O23" s="76"/>
      <c r="P23" s="76"/>
      <c r="Q23" s="76"/>
      <c r="R23" s="77"/>
      <c r="S23" s="58">
        <f>(N23*$D$53)+(O23*$D$54)+(P23*$D$55)+(Q23*$D$56)+(R23*$D$57)</f>
        <v>0</v>
      </c>
      <c r="T23" s="73">
        <f>SUM(H23,M23,S23)</f>
        <v>0</v>
      </c>
      <c r="U23" s="60"/>
      <c r="V23" s="74"/>
      <c r="W23" s="62">
        <f>IF(UPPER(E23)="Z",$D$50,0)*(IF(ISBLANK(F23),0,1)+IF(ISBLANK(G23),0,1))</f>
        <v>0</v>
      </c>
      <c r="X23" s="63">
        <f>IF(F23="",0,1)+IF(G23="",0,1)</f>
        <v>0</v>
      </c>
      <c r="Y23" s="64">
        <f>IF(ISNA(MATCH(F23,{"D12";"D14";"M12";"M14";"M70"},0)),0,1)+IF(ISNA(MATCH(G23,{"D12";"D14";"M12";"M14";"M70"},0)),0,1)</f>
        <v>0</v>
      </c>
      <c r="Z23" s="64">
        <f>IF(ISNA(MATCH(F23,{"D16";"D19";"D20";"D35";"D50";"D60";"M16";"M19";"M20";"M40";"M50";"M60"},0)),0,1)+IF(ISNA(MATCH(G23,{"D16";"D19";"D20";"D35";"D50";"D60";"M16";"M19";"M20";"M40";"M50";"M60"},0)),0,1)</f>
        <v>0</v>
      </c>
      <c r="AA23" s="3"/>
      <c r="AB23" s="3"/>
      <c r="AC23" s="3"/>
      <c r="AD23" s="3"/>
      <c r="AE23" s="3"/>
    </row>
    <row r="24" spans="1:31" ht="12.75">
      <c r="A24" s="49" t="s">
        <v>55</v>
      </c>
      <c r="B24" s="67"/>
      <c r="C24" s="68"/>
      <c r="D24" s="69"/>
      <c r="E24" s="70"/>
      <c r="F24" s="69"/>
      <c r="G24" s="69"/>
      <c r="H24" s="54">
        <f>IF(Y24&gt;0,Y24*$D$51)+IF(Z24&gt;0,Z24*$D$52)+W24</f>
        <v>0</v>
      </c>
      <c r="I24" s="75"/>
      <c r="J24" s="76"/>
      <c r="K24" s="76"/>
      <c r="L24" s="77"/>
      <c r="M24" s="57">
        <f>(I24*$D$48)+(J24*$D$48)+(K24*$D$49)+(L24*$D$49)</f>
        <v>0</v>
      </c>
      <c r="N24" s="75"/>
      <c r="O24" s="76"/>
      <c r="P24" s="76"/>
      <c r="Q24" s="76"/>
      <c r="R24" s="77"/>
      <c r="S24" s="58">
        <f>(N24*$D$53)+(O24*$D$54)+(P24*$D$55)+(Q24*$D$56)+(R24*$D$57)</f>
        <v>0</v>
      </c>
      <c r="T24" s="73">
        <f>SUM(H24,M24,S24)</f>
        <v>0</v>
      </c>
      <c r="U24" s="60"/>
      <c r="V24" s="74"/>
      <c r="W24" s="62">
        <f>IF(UPPER(E24)="Z",$D$50,0)*(IF(ISBLANK(F24),0,1)+IF(ISBLANK(G24),0,1))</f>
        <v>0</v>
      </c>
      <c r="X24" s="63">
        <f>IF(F24="",0,1)+IF(G24="",0,1)</f>
        <v>0</v>
      </c>
      <c r="Y24" s="64">
        <f>IF(ISNA(MATCH(F24,{"D12";"D14";"M12";"M14";"M70"},0)),0,1)+IF(ISNA(MATCH(G24,{"D12";"D14";"M12";"M14";"M70"},0)),0,1)</f>
        <v>0</v>
      </c>
      <c r="Z24" s="64">
        <f>IF(ISNA(MATCH(F24,{"D16";"D19";"D20";"D35";"D50";"D60";"M16";"M19";"M20";"M40";"M50";"M60"},0)),0,1)+IF(ISNA(MATCH(G24,{"D16";"D19";"D20";"D35";"D50";"D60";"M16";"M19";"M20";"M40";"M50";"M60"},0)),0,1)</f>
        <v>0</v>
      </c>
      <c r="AA24" s="3"/>
      <c r="AB24" s="3"/>
      <c r="AC24" s="3"/>
      <c r="AD24" s="3"/>
      <c r="AE24" s="3"/>
    </row>
    <row r="25" spans="1:31" ht="12.75">
      <c r="A25" s="49" t="s">
        <v>56</v>
      </c>
      <c r="B25" s="67"/>
      <c r="C25" s="68"/>
      <c r="D25" s="69"/>
      <c r="E25" s="70"/>
      <c r="F25" s="69"/>
      <c r="G25" s="69"/>
      <c r="H25" s="54">
        <f>IF(Y25&gt;0,Y25*$D$51)+IF(Z25&gt;0,Z25*$D$52)+W25</f>
        <v>0</v>
      </c>
      <c r="I25" s="75"/>
      <c r="J25" s="76"/>
      <c r="K25" s="76"/>
      <c r="L25" s="77"/>
      <c r="M25" s="57">
        <f>(I25*$D$48)+(J25*$D$48)+(K25*$D$49)+(L25*$D$49)</f>
        <v>0</v>
      </c>
      <c r="N25" s="75"/>
      <c r="O25" s="76"/>
      <c r="P25" s="76"/>
      <c r="Q25" s="76"/>
      <c r="R25" s="77"/>
      <c r="S25" s="58">
        <f>(N25*$D$53)+(O25*$D$54)+(P25*$D$55)+(Q25*$D$56)+(R25*$D$57)</f>
        <v>0</v>
      </c>
      <c r="T25" s="73">
        <f>SUM(H25,M25,S25)</f>
        <v>0</v>
      </c>
      <c r="U25" s="60"/>
      <c r="V25" s="74"/>
      <c r="W25" s="62">
        <f>IF(UPPER(E25)="Z",$D$50,0)*(IF(ISBLANK(F25),0,1)+IF(ISBLANK(G25),0,1))</f>
        <v>0</v>
      </c>
      <c r="X25" s="63">
        <f>IF(F25="",0,1)+IF(G25="",0,1)</f>
        <v>0</v>
      </c>
      <c r="Y25" s="64">
        <f>IF(ISNA(MATCH(F25,{"D12";"D14";"M12";"M14";"M70"},0)),0,1)+IF(ISNA(MATCH(G25,{"D12";"D14";"M12";"M14";"M70"},0)),0,1)</f>
        <v>0</v>
      </c>
      <c r="Z25" s="64">
        <f>IF(ISNA(MATCH(F25,{"D16";"D19";"D20";"D35";"D50";"D60";"M16";"M19";"M20";"M40";"M50";"M60"},0)),0,1)+IF(ISNA(MATCH(G25,{"D16";"D19";"D20";"D35";"D50";"D60";"M16";"M19";"M20";"M40";"M50";"M60"},0)),0,1)</f>
        <v>0</v>
      </c>
      <c r="AA25" s="3"/>
      <c r="AB25" s="3"/>
      <c r="AC25" s="3"/>
      <c r="AD25" s="3"/>
      <c r="AE25" s="3"/>
    </row>
    <row r="26" spans="1:31" ht="12.75">
      <c r="A26" s="49" t="s">
        <v>57</v>
      </c>
      <c r="B26" s="67"/>
      <c r="C26" s="68"/>
      <c r="D26" s="69"/>
      <c r="E26" s="70"/>
      <c r="F26" s="69"/>
      <c r="G26" s="69"/>
      <c r="H26" s="54">
        <f>IF(Y26&gt;0,Y26*$D$51)+IF(Z26&gt;0,Z26*$D$52)+W26</f>
        <v>0</v>
      </c>
      <c r="I26" s="75"/>
      <c r="J26" s="76"/>
      <c r="K26" s="76"/>
      <c r="L26" s="77"/>
      <c r="M26" s="57">
        <f>(I26*$D$48)+(J26*$D$48)+(K26*$D$49)+(L26*$D$49)</f>
        <v>0</v>
      </c>
      <c r="N26" s="75"/>
      <c r="O26" s="76"/>
      <c r="P26" s="76"/>
      <c r="Q26" s="76"/>
      <c r="R26" s="77"/>
      <c r="S26" s="58">
        <f>(N26*$D$53)+(O26*$D$54)+(P26*$D$55)+(Q26*$D$56)+(R26*$D$57)</f>
        <v>0</v>
      </c>
      <c r="T26" s="73">
        <f>SUM(H26,M26,S26)</f>
        <v>0</v>
      </c>
      <c r="U26" s="60"/>
      <c r="V26" s="74"/>
      <c r="W26" s="62">
        <f>IF(UPPER(E26)="Z",$D$50,0)*(IF(ISBLANK(F26),0,1)+IF(ISBLANK(G26),0,1))</f>
        <v>0</v>
      </c>
      <c r="X26" s="63">
        <f>IF(F26="",0,1)+IF(G26="",0,1)</f>
        <v>0</v>
      </c>
      <c r="Y26" s="64">
        <f>IF(ISNA(MATCH(F26,{"D12";"D14";"M12";"M14";"M70"},0)),0,1)+IF(ISNA(MATCH(G26,{"D12";"D14";"M12";"M14";"M70"},0)),0,1)</f>
        <v>0</v>
      </c>
      <c r="Z26" s="64">
        <f>IF(ISNA(MATCH(F26,{"D16";"D19";"D20";"D35";"D50";"D60";"M16";"M19";"M20";"M40";"M50";"M60"},0)),0,1)+IF(ISNA(MATCH(G26,{"D16";"D19";"D20";"D35";"D50";"D60";"M16";"M19";"M20";"M40";"M50";"M60"},0)),0,1)</f>
        <v>0</v>
      </c>
      <c r="AA26" s="3"/>
      <c r="AB26" s="3"/>
      <c r="AC26" s="3"/>
      <c r="AD26" s="3"/>
      <c r="AE26" s="3"/>
    </row>
    <row r="27" spans="1:31" ht="12.75">
      <c r="A27" s="49" t="s">
        <v>58</v>
      </c>
      <c r="B27" s="67"/>
      <c r="C27" s="68"/>
      <c r="D27" s="69"/>
      <c r="E27" s="70"/>
      <c r="F27" s="69"/>
      <c r="G27" s="69"/>
      <c r="H27" s="54">
        <f>IF(Y27&gt;0,Y27*$D$51)+IF(Z27&gt;0,Z27*$D$52)+W27</f>
        <v>0</v>
      </c>
      <c r="I27" s="75"/>
      <c r="J27" s="76"/>
      <c r="K27" s="76"/>
      <c r="L27" s="77"/>
      <c r="M27" s="57">
        <f>(I27*$D$48)+(J27*$D$48)+(K27*$D$49)+(L27*$D$49)</f>
        <v>0</v>
      </c>
      <c r="N27" s="75"/>
      <c r="O27" s="76"/>
      <c r="P27" s="76"/>
      <c r="Q27" s="76"/>
      <c r="R27" s="77"/>
      <c r="S27" s="58">
        <f>(N27*$D$53)+(O27*$D$54)+(P27*$D$55)+(Q27*$D$56)+(R27*$D$57)</f>
        <v>0</v>
      </c>
      <c r="T27" s="73">
        <f>SUM(H27,M27,S27)</f>
        <v>0</v>
      </c>
      <c r="U27" s="60"/>
      <c r="V27" s="74"/>
      <c r="W27" s="62">
        <f>IF(UPPER(E27)="Z",$D$50,0)*(IF(ISBLANK(F27),0,1)+IF(ISBLANK(G27),0,1))</f>
        <v>0</v>
      </c>
      <c r="X27" s="63">
        <f>IF(F27="",0,1)+IF(G27="",0,1)</f>
        <v>0</v>
      </c>
      <c r="Y27" s="64">
        <f>IF(ISNA(MATCH(F27,{"D12";"D14";"M12";"M14";"M70"},0)),0,1)+IF(ISNA(MATCH(G27,{"D12";"D14";"M12";"M14";"M70"},0)),0,1)</f>
        <v>0</v>
      </c>
      <c r="Z27" s="64">
        <f>IF(ISNA(MATCH(F27,{"D16";"D19";"D20";"D35";"D50";"D60";"M16";"M19";"M20";"M40";"M50";"M60"},0)),0,1)+IF(ISNA(MATCH(G27,{"D16";"D19";"D20";"D35";"D50";"D60";"M16";"M19";"M20";"M40";"M50";"M60"},0)),0,1)</f>
        <v>0</v>
      </c>
      <c r="AA27" s="3"/>
      <c r="AB27" s="3"/>
      <c r="AC27" s="3"/>
      <c r="AD27" s="3"/>
      <c r="AE27" s="3"/>
    </row>
    <row r="28" spans="1:31" ht="12.75">
      <c r="A28" s="49" t="s">
        <v>59</v>
      </c>
      <c r="B28" s="67"/>
      <c r="C28" s="68"/>
      <c r="D28" s="69"/>
      <c r="E28" s="70"/>
      <c r="F28" s="69"/>
      <c r="G28" s="69"/>
      <c r="H28" s="54">
        <f>IF(Y28&gt;0,Y28*$D$51)+IF(Z28&gt;0,Z28*$D$52)+W28</f>
        <v>0</v>
      </c>
      <c r="I28" s="75"/>
      <c r="J28" s="76"/>
      <c r="K28" s="76"/>
      <c r="L28" s="77"/>
      <c r="M28" s="57">
        <f>(I28*$D$48)+(J28*$D$48)+(K28*$D$49)+(L28*$D$49)</f>
        <v>0</v>
      </c>
      <c r="N28" s="75"/>
      <c r="O28" s="76"/>
      <c r="P28" s="76"/>
      <c r="Q28" s="76"/>
      <c r="R28" s="77"/>
      <c r="S28" s="58">
        <f>(N28*$D$53)+(O28*$D$54)+(P28*$D$55)+(Q28*$D$56)+(R28*$D$57)</f>
        <v>0</v>
      </c>
      <c r="T28" s="73">
        <f>SUM(H28,M28,S28)</f>
        <v>0</v>
      </c>
      <c r="U28" s="60"/>
      <c r="V28" s="74"/>
      <c r="W28" s="62">
        <f>IF(UPPER(E28)="Z",$D$50,0)*(IF(ISBLANK(F28),0,1)+IF(ISBLANK(G28),0,1))</f>
        <v>0</v>
      </c>
      <c r="X28" s="63">
        <f>IF(F28="",0,1)+IF(G28="",0,1)</f>
        <v>0</v>
      </c>
      <c r="Y28" s="64">
        <f>IF(ISNA(MATCH(F28,{"D12";"D14";"M12";"M14";"M70"},0)),0,1)+IF(ISNA(MATCH(G28,{"D12";"D14";"M12";"M14";"M70"},0)),0,1)</f>
        <v>0</v>
      </c>
      <c r="Z28" s="64">
        <f>IF(ISNA(MATCH(F28,{"D16";"D19";"D20";"D35";"D50";"D60";"M16";"M19";"M20";"M40";"M50";"M60"},0)),0,1)+IF(ISNA(MATCH(G28,{"D16";"D19";"D20";"D35";"D50";"D60";"M16";"M19";"M20";"M40";"M50";"M60"},0)),0,1)</f>
        <v>0</v>
      </c>
      <c r="AA28" s="3"/>
      <c r="AB28" s="3"/>
      <c r="AC28" s="3"/>
      <c r="AD28" s="3"/>
      <c r="AE28" s="3"/>
    </row>
    <row r="29" spans="1:31" ht="12.75">
      <c r="A29" s="49" t="s">
        <v>60</v>
      </c>
      <c r="B29" s="67"/>
      <c r="C29" s="68"/>
      <c r="D29" s="69"/>
      <c r="E29" s="70"/>
      <c r="F29" s="69"/>
      <c r="G29" s="69"/>
      <c r="H29" s="54">
        <f>IF(Y29&gt;0,Y29*$D$51)+IF(Z29&gt;0,Z29*$D$52)+W29</f>
        <v>0</v>
      </c>
      <c r="I29" s="75"/>
      <c r="J29" s="76"/>
      <c r="K29" s="76"/>
      <c r="L29" s="77"/>
      <c r="M29" s="57">
        <f>(I29*$D$48)+(J29*$D$48)+(K29*$D$49)+(L29*$D$49)</f>
        <v>0</v>
      </c>
      <c r="N29" s="75"/>
      <c r="O29" s="76"/>
      <c r="P29" s="76"/>
      <c r="Q29" s="76"/>
      <c r="R29" s="77"/>
      <c r="S29" s="58">
        <f>(N29*$D$53)+(O29*$D$54)+(P29*$D$55)+(Q29*$D$56)+(R29*$D$57)</f>
        <v>0</v>
      </c>
      <c r="T29" s="73">
        <f>SUM(H29,M29,S29)</f>
        <v>0</v>
      </c>
      <c r="U29" s="60"/>
      <c r="V29" s="74"/>
      <c r="W29" s="62">
        <f>IF(UPPER(E29)="Z",$D$50,0)*(IF(ISBLANK(F29),0,1)+IF(ISBLANK(G29),0,1))</f>
        <v>0</v>
      </c>
      <c r="X29" s="63">
        <f>IF(F29="",0,1)+IF(G29="",0,1)</f>
        <v>0</v>
      </c>
      <c r="Y29" s="64">
        <f>IF(ISNA(MATCH(F29,{"D12";"D14";"M12";"M14";"M70"},0)),0,1)+IF(ISNA(MATCH(G29,{"D12";"D14";"M12";"M14";"M70"},0)),0,1)</f>
        <v>0</v>
      </c>
      <c r="Z29" s="64">
        <f>IF(ISNA(MATCH(F29,{"D16";"D19";"D20";"D35";"D50";"D60";"M16";"M19";"M20";"M40";"M50";"M60"},0)),0,1)+IF(ISNA(MATCH(G29,{"D16";"D19";"D20";"D35";"D50";"D60";"M16";"M19";"M20";"M40";"M50";"M60"},0)),0,1)</f>
        <v>0</v>
      </c>
      <c r="AA29" s="3"/>
      <c r="AB29" s="3"/>
      <c r="AC29" s="3"/>
      <c r="AD29" s="3"/>
      <c r="AE29" s="3"/>
    </row>
    <row r="30" spans="1:31" ht="12.75">
      <c r="A30" s="49" t="s">
        <v>61</v>
      </c>
      <c r="B30" s="67"/>
      <c r="C30" s="68"/>
      <c r="D30" s="69"/>
      <c r="E30" s="70"/>
      <c r="F30" s="69"/>
      <c r="G30" s="69"/>
      <c r="H30" s="54">
        <f>IF(Y30&gt;0,Y30*$D$51)+IF(Z30&gt;0,Z30*$D$52)+W30</f>
        <v>0</v>
      </c>
      <c r="I30" s="75"/>
      <c r="J30" s="76"/>
      <c r="K30" s="76"/>
      <c r="L30" s="77"/>
      <c r="M30" s="57">
        <f>(I30*$D$48)+(J30*$D$48)+(K30*$D$49)+(L30*$D$49)</f>
        <v>0</v>
      </c>
      <c r="N30" s="75"/>
      <c r="O30" s="76"/>
      <c r="P30" s="76"/>
      <c r="Q30" s="76"/>
      <c r="R30" s="77"/>
      <c r="S30" s="58">
        <f>(N30*$D$53)+(O30*$D$54)+(P30*$D$55)+(Q30*$D$56)+(R30*$D$57)</f>
        <v>0</v>
      </c>
      <c r="T30" s="73">
        <f>SUM(H30,M30,S30)</f>
        <v>0</v>
      </c>
      <c r="U30" s="60"/>
      <c r="V30" s="74"/>
      <c r="W30" s="62">
        <f>IF(UPPER(E30)="Z",$D$50,0)*(IF(ISBLANK(F30),0,1)+IF(ISBLANK(G30),0,1))</f>
        <v>0</v>
      </c>
      <c r="X30" s="63">
        <f>IF(F30="",0,1)+IF(G30="",0,1)</f>
        <v>0</v>
      </c>
      <c r="Y30" s="64">
        <f>IF(ISNA(MATCH(F30,{"D12";"D14";"M12";"M14";"M70"},0)),0,1)+IF(ISNA(MATCH(G30,{"D12";"D14";"M12";"M14";"M70"},0)),0,1)</f>
        <v>0</v>
      </c>
      <c r="Z30" s="64">
        <f>IF(ISNA(MATCH(F30,{"D16";"D19";"D20";"D35";"D50";"D60";"M16";"M19";"M20";"M40";"M50";"M60"},0)),0,1)+IF(ISNA(MATCH(G30,{"D16";"D19";"D20";"D35";"D50";"D60";"M16";"M19";"M20";"M40";"M50";"M60"},0)),0,1)</f>
        <v>0</v>
      </c>
      <c r="AA30" s="3"/>
      <c r="AB30" s="3"/>
      <c r="AC30" s="3"/>
      <c r="AD30" s="3"/>
      <c r="AE30" s="3"/>
    </row>
    <row r="31" spans="1:31" ht="12.75">
      <c r="A31" s="49" t="s">
        <v>62</v>
      </c>
      <c r="B31" s="67"/>
      <c r="C31" s="68"/>
      <c r="D31" s="69"/>
      <c r="E31" s="70"/>
      <c r="F31" s="69"/>
      <c r="G31" s="69"/>
      <c r="H31" s="54">
        <f>IF(Y31&gt;0,Y31*$D$51)+IF(Z31&gt;0,Z31*$D$52)+W31</f>
        <v>0</v>
      </c>
      <c r="I31" s="75"/>
      <c r="J31" s="76"/>
      <c r="K31" s="76"/>
      <c r="L31" s="77"/>
      <c r="M31" s="57">
        <f>(I31*$D$48)+(J31*$D$48)+(K31*$D$49)+(L31*$D$49)</f>
        <v>0</v>
      </c>
      <c r="N31" s="75"/>
      <c r="O31" s="76"/>
      <c r="P31" s="76"/>
      <c r="Q31" s="76"/>
      <c r="R31" s="77"/>
      <c r="S31" s="58">
        <f>(N31*$D$53)+(O31*$D$54)+(P31*$D$55)+(Q31*$D$56)+(R31*$D$57)</f>
        <v>0</v>
      </c>
      <c r="T31" s="73">
        <f>SUM(H31,M31,S31)</f>
        <v>0</v>
      </c>
      <c r="U31" s="60"/>
      <c r="V31" s="74"/>
      <c r="W31" s="62">
        <f>IF(UPPER(E31)="Z",$D$50,0)*(IF(ISBLANK(F31),0,1)+IF(ISBLANK(G31),0,1))</f>
        <v>0</v>
      </c>
      <c r="X31" s="63">
        <f>IF(F31="",0,1)+IF(G31="",0,1)</f>
        <v>0</v>
      </c>
      <c r="Y31" s="64">
        <f>IF(ISNA(MATCH(F31,{"D12";"D14";"M12";"M14";"M70"},0)),0,1)+IF(ISNA(MATCH(G31,{"D12";"D14";"M12";"M14";"M70"},0)),0,1)</f>
        <v>0</v>
      </c>
      <c r="Z31" s="64">
        <f>IF(ISNA(MATCH(F31,{"D16";"D19";"D20";"D35";"D50";"D60";"M16";"M19";"M20";"M40";"M50";"M60"},0)),0,1)+IF(ISNA(MATCH(G31,{"D16";"D19";"D20";"D35";"D50";"D60";"M16";"M19";"M20";"M40";"M50";"M60"},0)),0,1)</f>
        <v>0</v>
      </c>
      <c r="AA31" s="3"/>
      <c r="AB31" s="3"/>
      <c r="AC31" s="3"/>
      <c r="AD31" s="3"/>
      <c r="AE31" s="3"/>
    </row>
    <row r="32" spans="1:31" ht="12.75">
      <c r="A32" s="49" t="s">
        <v>63</v>
      </c>
      <c r="B32" s="67"/>
      <c r="C32" s="68"/>
      <c r="D32" s="69"/>
      <c r="E32" s="70"/>
      <c r="F32" s="69"/>
      <c r="G32" s="69"/>
      <c r="H32" s="54">
        <f>IF(Y32&gt;0,Y32*$D$51)+IF(Z32&gt;0,Z32*$D$52)+W32</f>
        <v>0</v>
      </c>
      <c r="I32" s="87"/>
      <c r="J32" s="88"/>
      <c r="K32" s="88"/>
      <c r="L32" s="89"/>
      <c r="M32" s="57">
        <f>(I32*$D$48)+(J32*$D$48)+(K32*$D$49)+(L32*$D$49)</f>
        <v>0</v>
      </c>
      <c r="N32" s="75"/>
      <c r="O32" s="76"/>
      <c r="P32" s="76"/>
      <c r="Q32" s="76"/>
      <c r="R32" s="77"/>
      <c r="S32" s="58">
        <f>(N32*$D$53)+(O32*$D$54)+(P32*$D$55)+(Q32*$D$56)+(R32*$D$57)</f>
        <v>0</v>
      </c>
      <c r="T32" s="73">
        <f>SUM(H32,M32,S32)</f>
        <v>0</v>
      </c>
      <c r="U32" s="60"/>
      <c r="V32" s="74"/>
      <c r="W32" s="62">
        <f>IF(UPPER(E32)="Z",$D$50,0)*(IF(ISBLANK(F32),0,1)+IF(ISBLANK(G32),0,1))</f>
        <v>0</v>
      </c>
      <c r="X32" s="63">
        <f>IF(F32="",0,1)+IF(G32="",0,1)</f>
        <v>0</v>
      </c>
      <c r="Y32" s="64">
        <f>IF(ISNA(MATCH(F32,{"D12";"D14";"M12";"M14";"M70"},0)),0,1)+IF(ISNA(MATCH(G32,{"D12";"D14";"M12";"M14";"M70"},0)),0,1)</f>
        <v>0</v>
      </c>
      <c r="Z32" s="64">
        <f>IF(ISNA(MATCH(F32,{"D16";"D19";"D20";"D35";"D50";"D60";"M16";"M19";"M20";"M40";"M50";"M60"},0)),0,1)+IF(ISNA(MATCH(G32,{"D16";"D19";"D20";"D35";"D50";"D60";"M16";"M19";"M20";"M40";"M50";"M60"},0)),0,1)</f>
        <v>0</v>
      </c>
      <c r="AA32" s="3"/>
      <c r="AB32" s="3"/>
      <c r="AC32" s="3"/>
      <c r="AD32" s="3"/>
      <c r="AE32" s="3"/>
    </row>
    <row r="33" spans="1:31" ht="12.75">
      <c r="A33" s="49" t="s">
        <v>64</v>
      </c>
      <c r="B33" s="67"/>
      <c r="C33" s="68"/>
      <c r="D33" s="69"/>
      <c r="E33" s="70"/>
      <c r="F33" s="69"/>
      <c r="G33" s="69"/>
      <c r="H33" s="54">
        <f>IF(Y33&gt;0,Y33*$D$51)+IF(Z33&gt;0,Z33*$D$52)+W33</f>
        <v>0</v>
      </c>
      <c r="I33" s="87"/>
      <c r="J33" s="88"/>
      <c r="K33" s="69"/>
      <c r="L33" s="72"/>
      <c r="M33" s="57">
        <f>(I33*$D$48)+(J33*$D$48)+(K33*$D$49)+(L33*$D$49)</f>
        <v>0</v>
      </c>
      <c r="N33" s="75"/>
      <c r="O33" s="76"/>
      <c r="P33" s="76"/>
      <c r="Q33" s="76"/>
      <c r="R33" s="77"/>
      <c r="S33" s="58">
        <f>(N33*$D$53)+(O33*$D$54)+(P33*$D$55)+(Q33*$D$56)+(R33*$D$57)</f>
        <v>0</v>
      </c>
      <c r="T33" s="73">
        <f>SUM(H33,M33,S33)</f>
        <v>0</v>
      </c>
      <c r="U33" s="60"/>
      <c r="V33" s="74"/>
      <c r="W33" s="62">
        <f>IF(UPPER(E33)="Z",$D$50,0)*(IF(ISBLANK(F33),0,1)+IF(ISBLANK(G33),0,1))</f>
        <v>0</v>
      </c>
      <c r="X33" s="63">
        <f>IF(F33="",0,1)+IF(G33="",0,1)</f>
        <v>0</v>
      </c>
      <c r="Y33" s="64">
        <f>IF(ISNA(MATCH(F33,{"D12";"D14";"M12";"M14";"M70"},0)),0,1)+IF(ISNA(MATCH(G33,{"D12";"D14";"M12";"M14";"M70"},0)),0,1)</f>
        <v>0</v>
      </c>
      <c r="Z33" s="64">
        <f>IF(ISNA(MATCH(F33,{"D16";"D19";"D20";"D35";"D50";"D60";"M16";"M19";"M20";"M40";"M50";"M60"},0)),0,1)+IF(ISNA(MATCH(G33,{"D16";"D19";"D20";"D35";"D50";"D60";"M16";"M19";"M20";"M40";"M50";"M60"},0)),0,1)</f>
        <v>0</v>
      </c>
      <c r="AA33" s="3"/>
      <c r="AB33" s="3"/>
      <c r="AC33" s="3"/>
      <c r="AD33" s="3"/>
      <c r="AE33" s="3"/>
    </row>
    <row r="34" spans="1:31" ht="12.75">
      <c r="A34" s="49" t="s">
        <v>65</v>
      </c>
      <c r="B34" s="67"/>
      <c r="C34" s="68"/>
      <c r="D34" s="69"/>
      <c r="E34" s="70"/>
      <c r="F34" s="69"/>
      <c r="G34" s="69"/>
      <c r="H34" s="54">
        <f>IF(Y34&gt;0,Y34*$D$51)+IF(Z34&gt;0,Z34*$D$52)+W34</f>
        <v>0</v>
      </c>
      <c r="I34" s="87"/>
      <c r="J34" s="88"/>
      <c r="K34" s="69"/>
      <c r="L34" s="72"/>
      <c r="M34" s="57">
        <f>(I34*$D$48)+(J34*$D$48)+(K34*$D$49)+(L34*$D$49)</f>
        <v>0</v>
      </c>
      <c r="N34" s="75"/>
      <c r="O34" s="76"/>
      <c r="P34" s="76"/>
      <c r="Q34" s="76"/>
      <c r="R34" s="77"/>
      <c r="S34" s="58">
        <f>(N34*$D$53)+(O34*$D$54)+(P34*$D$55)+(Q34*$D$56)+(R34*$D$57)</f>
        <v>0</v>
      </c>
      <c r="T34" s="73">
        <f>SUM(H34,M34,S34)</f>
        <v>0</v>
      </c>
      <c r="U34" s="60"/>
      <c r="V34" s="74"/>
      <c r="W34" s="62">
        <f>IF(UPPER(E34)="Z",$D$50,0)*(IF(ISBLANK(F34),0,1)+IF(ISBLANK(G34),0,1))</f>
        <v>0</v>
      </c>
      <c r="X34" s="63">
        <f>IF(F34="",0,1)+IF(G34="",0,1)</f>
        <v>0</v>
      </c>
      <c r="Y34" s="64">
        <f>IF(ISNA(MATCH(F34,{"D12";"D14";"M12";"M14";"M70"},0)),0,1)+IF(ISNA(MATCH(G34,{"D12";"D14";"M12";"M14";"M70"},0)),0,1)</f>
        <v>0</v>
      </c>
      <c r="Z34" s="64">
        <f>IF(ISNA(MATCH(F34,{"D16";"D19";"D20";"D35";"D50";"D60";"M16";"M19";"M20";"M40";"M50";"M60"},0)),0,1)+IF(ISNA(MATCH(G34,{"D16";"D19";"D20";"D35";"D50";"D60";"M16";"M19";"M20";"M40";"M50";"M60"},0)),0,1)</f>
        <v>0</v>
      </c>
      <c r="AA34" s="3"/>
      <c r="AB34" s="3"/>
      <c r="AC34" s="3"/>
      <c r="AD34" s="3"/>
      <c r="AE34" s="3"/>
    </row>
    <row r="35" spans="1:31" ht="12.75">
      <c r="A35" s="49" t="s">
        <v>66</v>
      </c>
      <c r="B35" s="67"/>
      <c r="C35" s="68"/>
      <c r="D35" s="69"/>
      <c r="E35" s="70"/>
      <c r="F35" s="69"/>
      <c r="G35" s="69"/>
      <c r="H35" s="54">
        <f>IF(Y35&gt;0,Y35*$D$51)+IF(Z35&gt;0,Z35*$D$52)+W35</f>
        <v>0</v>
      </c>
      <c r="I35" s="87"/>
      <c r="J35" s="88"/>
      <c r="K35" s="69"/>
      <c r="L35" s="72"/>
      <c r="M35" s="57">
        <f>(I35*$D$48)+(J35*$D$48)+(K35*$D$49)+(L35*$D$49)</f>
        <v>0</v>
      </c>
      <c r="N35" s="75"/>
      <c r="O35" s="76"/>
      <c r="P35" s="76"/>
      <c r="Q35" s="76"/>
      <c r="R35" s="77"/>
      <c r="S35" s="58">
        <f>(N35*$D$53)+(O35*$D$54)+(P35*$D$55)+(Q35*$D$56)+(R35*$D$57)</f>
        <v>0</v>
      </c>
      <c r="T35" s="73">
        <f>SUM(H35,M35,S35)</f>
        <v>0</v>
      </c>
      <c r="U35" s="60"/>
      <c r="V35" s="74"/>
      <c r="W35" s="62">
        <f>IF(UPPER(E35)="Z",$D$50,0)*(IF(ISBLANK(F35),0,1)+IF(ISBLANK(G35),0,1))</f>
        <v>0</v>
      </c>
      <c r="X35" s="63">
        <f>IF(F35="",0,1)+IF(G35="",0,1)</f>
        <v>0</v>
      </c>
      <c r="Y35" s="64">
        <f>IF(ISNA(MATCH(F35,{"D12";"D14";"M12";"M14";"M70"},0)),0,1)+IF(ISNA(MATCH(G35,{"D12";"D14";"M12";"M14";"M70"},0)),0,1)</f>
        <v>0</v>
      </c>
      <c r="Z35" s="64">
        <f>IF(ISNA(MATCH(F35,{"D16";"D19";"D20";"D35";"D50";"D60";"M16";"M19";"M20";"M40";"M50";"M60"},0)),0,1)+IF(ISNA(MATCH(G35,{"D16";"D19";"D20";"D35";"D50";"D60";"M16";"M19";"M20";"M40";"M50";"M60"},0)),0,1)</f>
        <v>0</v>
      </c>
      <c r="AA35" s="3"/>
      <c r="AB35" s="3"/>
      <c r="AC35" s="3"/>
      <c r="AD35" s="3"/>
      <c r="AE35" s="3"/>
    </row>
    <row r="36" spans="1:31" ht="12.75">
      <c r="A36" s="49" t="s">
        <v>67</v>
      </c>
      <c r="B36" s="67"/>
      <c r="C36" s="68"/>
      <c r="D36" s="69"/>
      <c r="E36" s="70"/>
      <c r="F36" s="69"/>
      <c r="G36" s="69"/>
      <c r="H36" s="54">
        <f>IF(Y36&gt;0,Y36*$D$51)+IF(Z36&gt;0,Z36*$D$52)+W36</f>
        <v>0</v>
      </c>
      <c r="I36" s="87"/>
      <c r="J36" s="88"/>
      <c r="K36" s="69"/>
      <c r="L36" s="72"/>
      <c r="M36" s="57">
        <f>(I36*$D$48)+(J36*$D$48)+(K36*$D$49)+(L36*$D$49)</f>
        <v>0</v>
      </c>
      <c r="N36" s="75"/>
      <c r="O36" s="76"/>
      <c r="P36" s="76"/>
      <c r="Q36" s="76"/>
      <c r="R36" s="77"/>
      <c r="S36" s="58">
        <f>(N36*$D$53)+(O36*$D$54)+(P36*$D$55)+(Q36*$D$56)+(R36*$D$57)</f>
        <v>0</v>
      </c>
      <c r="T36" s="73">
        <f>SUM(H36,M36,S36)</f>
        <v>0</v>
      </c>
      <c r="U36" s="60"/>
      <c r="V36" s="74"/>
      <c r="W36" s="62">
        <f>IF(UPPER(E36)="Z",$D$50,0)*(IF(ISBLANK(F36),0,1)+IF(ISBLANK(G36),0,1))</f>
        <v>0</v>
      </c>
      <c r="X36" s="63">
        <f>IF(F36="",0,1)+IF(G36="",0,1)</f>
        <v>0</v>
      </c>
      <c r="Y36" s="64">
        <f>IF(ISNA(MATCH(F36,{"D12";"D14";"M12";"M14";"M70"},0)),0,1)+IF(ISNA(MATCH(G36,{"D12";"D14";"M12";"M14";"M70"},0)),0,1)</f>
        <v>0</v>
      </c>
      <c r="Z36" s="64">
        <f>IF(ISNA(MATCH(F36,{"D16";"D19";"D20";"D35";"D50";"D60";"M16";"M19";"M20";"M40";"M50";"M60"},0)),0,1)+IF(ISNA(MATCH(G36,{"D16";"D19";"D20";"D35";"D50";"D60";"M16";"M19";"M20";"M40";"M50";"M60"},0)),0,1)</f>
        <v>0</v>
      </c>
      <c r="AA36" s="3"/>
      <c r="AB36" s="3"/>
      <c r="AC36" s="3"/>
      <c r="AD36" s="3"/>
      <c r="AE36" s="3"/>
    </row>
    <row r="37" spans="1:31" ht="12.75">
      <c r="A37" s="49" t="s">
        <v>68</v>
      </c>
      <c r="B37" s="67"/>
      <c r="C37" s="68"/>
      <c r="D37" s="69"/>
      <c r="E37" s="70"/>
      <c r="F37" s="69"/>
      <c r="G37" s="69"/>
      <c r="H37" s="54">
        <f>IF(Y37&gt;0,Y37*$D$51)+IF(Z37&gt;0,Z37*$D$52)+W37</f>
        <v>0</v>
      </c>
      <c r="I37" s="87"/>
      <c r="J37" s="88"/>
      <c r="K37" s="69"/>
      <c r="L37" s="72"/>
      <c r="M37" s="57">
        <f>(I37*$D$48)+(J37*$D$48)+(K37*$D$49)+(L37*$D$49)</f>
        <v>0</v>
      </c>
      <c r="N37" s="75"/>
      <c r="O37" s="76"/>
      <c r="P37" s="76"/>
      <c r="Q37" s="76"/>
      <c r="R37" s="77"/>
      <c r="S37" s="58">
        <f>(N37*$D$53)+(O37*$D$54)+(P37*$D$55)+(Q37*$D$56)+(R37*$D$57)</f>
        <v>0</v>
      </c>
      <c r="T37" s="73">
        <f>SUM(H37,M37,S37)</f>
        <v>0</v>
      </c>
      <c r="U37" s="60"/>
      <c r="V37" s="74"/>
      <c r="W37" s="62">
        <f>IF(UPPER(E37)="Z",$D$50,0)*(IF(ISBLANK(F37),0,1)+IF(ISBLANK(G37),0,1))</f>
        <v>0</v>
      </c>
      <c r="X37" s="63">
        <f>IF(F37="",0,1)+IF(G37="",0,1)</f>
        <v>0</v>
      </c>
      <c r="Y37" s="64">
        <f>IF(ISNA(MATCH(F37,{"D12";"D14";"M12";"M14";"M70"},0)),0,1)+IF(ISNA(MATCH(G37,{"D12";"D14";"M12";"M14";"M70"},0)),0,1)</f>
        <v>0</v>
      </c>
      <c r="Z37" s="64">
        <f>IF(ISNA(MATCH(F37,{"D16";"D19";"D20";"D35";"D50";"D60";"M16";"M19";"M20";"M40";"M50";"M60"},0)),0,1)+IF(ISNA(MATCH(G37,{"D16";"D19";"D20";"D35";"D50";"D60";"M16";"M19";"M20";"M40";"M50";"M60"},0)),0,1)</f>
        <v>0</v>
      </c>
      <c r="AA37" s="3"/>
      <c r="AB37" s="3"/>
      <c r="AC37" s="3"/>
      <c r="AD37" s="3"/>
      <c r="AE37" s="3"/>
    </row>
    <row r="38" spans="1:31" ht="12.75">
      <c r="A38" s="49" t="s">
        <v>69</v>
      </c>
      <c r="B38" s="67"/>
      <c r="C38" s="68"/>
      <c r="D38" s="69"/>
      <c r="E38" s="70"/>
      <c r="F38" s="69"/>
      <c r="G38" s="69"/>
      <c r="H38" s="54">
        <f>IF(Y38&gt;0,Y38*$D$51)+IF(Z38&gt;0,Z38*$D$52)+W38</f>
        <v>0</v>
      </c>
      <c r="I38" s="87"/>
      <c r="J38" s="88"/>
      <c r="K38" s="69"/>
      <c r="L38" s="72"/>
      <c r="M38" s="57">
        <f>(I38*$D$48)+(J38*$D$48)+(K38*$D$49)+(L38*$D$49)</f>
        <v>0</v>
      </c>
      <c r="N38" s="75"/>
      <c r="O38" s="76"/>
      <c r="P38" s="76"/>
      <c r="Q38" s="76"/>
      <c r="R38" s="77"/>
      <c r="S38" s="58">
        <f>(N38*$D$53)+(O38*$D$54)+(P38*$D$55)+(Q38*$D$56)+(R38*$D$57)</f>
        <v>0</v>
      </c>
      <c r="T38" s="73">
        <f>SUM(H38,M38,S38)</f>
        <v>0</v>
      </c>
      <c r="U38" s="60"/>
      <c r="V38" s="74"/>
      <c r="W38" s="62">
        <f>IF(UPPER(E38)="Z",$D$50,0)*(IF(ISBLANK(F38),0,1)+IF(ISBLANK(G38),0,1))</f>
        <v>0</v>
      </c>
      <c r="X38" s="63">
        <f>IF(F38="",0,1)+IF(G38="",0,1)</f>
        <v>0</v>
      </c>
      <c r="Y38" s="64">
        <f>IF(ISNA(MATCH(F38,{"D12";"D14";"M12";"M14";"M70"},0)),0,1)+IF(ISNA(MATCH(G38,{"D12";"D14";"M12";"M14";"M70"},0)),0,1)</f>
        <v>0</v>
      </c>
      <c r="Z38" s="64">
        <f>IF(ISNA(MATCH(F38,{"D16";"D19";"D20";"D35";"D50";"D60";"M16";"M19";"M20";"M40";"M50";"M60"},0)),0,1)+IF(ISNA(MATCH(G38,{"D16";"D19";"D20";"D35";"D50";"D60";"M16";"M19";"M20";"M40";"M50";"M60"},0)),0,1)</f>
        <v>0</v>
      </c>
      <c r="AA38" s="3"/>
      <c r="AB38" s="3"/>
      <c r="AC38" s="3"/>
      <c r="AD38" s="3"/>
      <c r="AE38" s="3"/>
    </row>
    <row r="39" spans="1:31" ht="12.75">
      <c r="A39" s="49" t="s">
        <v>70</v>
      </c>
      <c r="B39" s="67"/>
      <c r="C39" s="68"/>
      <c r="D39" s="69"/>
      <c r="E39" s="70"/>
      <c r="F39" s="69"/>
      <c r="G39" s="69"/>
      <c r="H39" s="54">
        <f>IF(Y39&gt;0,Y39*$D$51)+IF(Z39&gt;0,Z39*$D$52)+W39</f>
        <v>0</v>
      </c>
      <c r="I39" s="87"/>
      <c r="J39" s="88"/>
      <c r="K39" s="69"/>
      <c r="L39" s="72"/>
      <c r="M39" s="57">
        <f>(I39*$D$48)+(J39*$D$48)+(K39*$D$49)+(L39*$D$49)</f>
        <v>0</v>
      </c>
      <c r="N39" s="75"/>
      <c r="O39" s="76"/>
      <c r="P39" s="76"/>
      <c r="Q39" s="76"/>
      <c r="R39" s="77"/>
      <c r="S39" s="58">
        <f>(N39*$D$53)+(O39*$D$54)+(P39*$D$55)+(Q39*$D$56)+(R39*$D$57)</f>
        <v>0</v>
      </c>
      <c r="T39" s="73">
        <f>SUM(H39,M39,S39)</f>
        <v>0</v>
      </c>
      <c r="U39" s="60"/>
      <c r="V39" s="74"/>
      <c r="W39" s="62">
        <f>IF(UPPER(E39)="Z",$D$50,0)*(IF(ISBLANK(F39),0,1)+IF(ISBLANK(G39),0,1))</f>
        <v>0</v>
      </c>
      <c r="X39" s="63">
        <f>IF(F39="",0,1)+IF(G39="",0,1)</f>
        <v>0</v>
      </c>
      <c r="Y39" s="64">
        <f>IF(ISNA(MATCH(F39,{"D12";"D14";"M12";"M14";"M70"},0)),0,1)+IF(ISNA(MATCH(G39,{"D12";"D14";"M12";"M14";"M70"},0)),0,1)</f>
        <v>0</v>
      </c>
      <c r="Z39" s="64">
        <f>IF(ISNA(MATCH(F39,{"D16";"D19";"D20";"D35";"D50";"D60";"M16";"M19";"M20";"M40";"M50";"M60"},0)),0,1)+IF(ISNA(MATCH(G39,{"D16";"D19";"D20";"D35";"D50";"D60";"M16";"M19";"M20";"M40";"M50";"M60"},0)),0,1)</f>
        <v>0</v>
      </c>
      <c r="AA39" s="3"/>
      <c r="AB39" s="3"/>
      <c r="AC39" s="3"/>
      <c r="AD39" s="3"/>
      <c r="AE39" s="3"/>
    </row>
    <row r="40" spans="1:31" ht="12.75">
      <c r="A40" s="49" t="s">
        <v>71</v>
      </c>
      <c r="B40" s="67"/>
      <c r="C40" s="68"/>
      <c r="D40" s="69"/>
      <c r="E40" s="70"/>
      <c r="F40" s="69"/>
      <c r="G40" s="69"/>
      <c r="H40" s="54">
        <f>IF(Y40&gt;0,Y40*$D$51)+IF(Z40&gt;0,Z40*$D$52)+W40</f>
        <v>0</v>
      </c>
      <c r="I40" s="87"/>
      <c r="J40" s="88"/>
      <c r="K40" s="69"/>
      <c r="L40" s="72"/>
      <c r="M40" s="57">
        <f>(I40*$D$48)+(J40*$D$48)+(K40*$D$49)+(L40*$D$49)</f>
        <v>0</v>
      </c>
      <c r="N40" s="75"/>
      <c r="O40" s="76"/>
      <c r="P40" s="76"/>
      <c r="Q40" s="76"/>
      <c r="R40" s="77"/>
      <c r="S40" s="58">
        <f>(N40*$D$53)+(O40*$D$54)+(P40*$D$55)+(Q40*$D$56)+(R40*$D$57)</f>
        <v>0</v>
      </c>
      <c r="T40" s="73">
        <f>SUM(H40,M40,S40)</f>
        <v>0</v>
      </c>
      <c r="U40" s="60"/>
      <c r="V40" s="74"/>
      <c r="W40" s="62">
        <f>IF(UPPER(E40)="Z",$D$50,0)*(IF(ISBLANK(F40),0,1)+IF(ISBLANK(G40),0,1))</f>
        <v>0</v>
      </c>
      <c r="X40" s="63">
        <f>IF(F40="",0,1)+IF(G40="",0,1)</f>
        <v>0</v>
      </c>
      <c r="Y40" s="64">
        <f>IF(ISNA(MATCH(F40,{"D12";"D14";"M12";"M14";"M70"},0)),0,1)+IF(ISNA(MATCH(G40,{"D12";"D14";"M12";"M14";"M70"},0)),0,1)</f>
        <v>0</v>
      </c>
      <c r="Z40" s="64">
        <f>IF(ISNA(MATCH(F40,{"D16";"D19";"D20";"D35";"D50";"D60";"M16";"M19";"M20";"M40";"M50";"M60"},0)),0,1)+IF(ISNA(MATCH(G40,{"D16";"D19";"D20";"D35";"D50";"D60";"M16";"M19";"M20";"M40";"M50";"M60"},0)),0,1)</f>
        <v>0</v>
      </c>
      <c r="AA40" s="3"/>
      <c r="AB40" s="3"/>
      <c r="AC40" s="3"/>
      <c r="AD40" s="3"/>
      <c r="AE40" s="3"/>
    </row>
    <row r="41" spans="1:31" ht="12.75">
      <c r="A41" s="49" t="s">
        <v>72</v>
      </c>
      <c r="B41" s="90"/>
      <c r="C41" s="91"/>
      <c r="D41" s="69"/>
      <c r="E41" s="92"/>
      <c r="F41" s="69"/>
      <c r="G41" s="69"/>
      <c r="H41" s="54">
        <f>IF(Y41&gt;0,Y41*$D$51)+IF(Z41&gt;0,Z41*$D$52)+W41</f>
        <v>0</v>
      </c>
      <c r="I41" s="71"/>
      <c r="J41" s="69"/>
      <c r="K41" s="69"/>
      <c r="L41" s="72"/>
      <c r="M41" s="57">
        <f>(I41*$D$48)+(J41*$D$48)+(K41*$D$49)+(L41*$D$49)</f>
        <v>0</v>
      </c>
      <c r="N41" s="71"/>
      <c r="O41" s="69"/>
      <c r="P41" s="69"/>
      <c r="Q41" s="69"/>
      <c r="R41" s="72"/>
      <c r="S41" s="58">
        <f>(N41*$D$53)+(O41*$D$54)+(P41*$D$55)+(Q41*$D$56)+(R41*$D$57)</f>
        <v>0</v>
      </c>
      <c r="T41" s="73">
        <f>SUM(H41,M41,S41)</f>
        <v>0</v>
      </c>
      <c r="U41" s="60"/>
      <c r="V41" s="74"/>
      <c r="W41" s="62">
        <f>IF(UPPER(E41)="Z",$D$50,0)*(IF(ISBLANK(F41),0,1)+IF(ISBLANK(G41),0,1))</f>
        <v>0</v>
      </c>
      <c r="X41" s="63">
        <f>IF(F41="",0,1)+IF(G41="",0,1)</f>
        <v>0</v>
      </c>
      <c r="Y41" s="64">
        <f>IF(ISNA(MATCH(F41,{"D12";"D14";"M12";"M14";"M70"},0)),0,1)+IF(ISNA(MATCH(G41,{"D12";"D14";"M12";"M14";"M70"},0)),0,1)</f>
        <v>0</v>
      </c>
      <c r="Z41" s="64">
        <f>IF(ISNA(MATCH(F41,{"D16";"D19";"D20";"D35";"D50";"D60";"M16";"M19";"M20";"M40";"M50";"M60"},0)),0,1)+IF(ISNA(MATCH(G41,{"D16";"D19";"D20";"D35";"D50";"D60";"M16";"M19";"M20";"M40";"M50";"M60"},0)),0,1)</f>
        <v>0</v>
      </c>
      <c r="AA41" s="3"/>
      <c r="AB41" s="3"/>
      <c r="AC41" s="3"/>
      <c r="AD41" s="3"/>
      <c r="AE41" s="3"/>
    </row>
    <row r="42" spans="1:31" ht="12.75">
      <c r="A42" s="49" t="s">
        <v>73</v>
      </c>
      <c r="B42" s="67"/>
      <c r="C42" s="68"/>
      <c r="D42" s="69"/>
      <c r="E42" s="70"/>
      <c r="F42" s="69"/>
      <c r="G42" s="69"/>
      <c r="H42" s="54">
        <f>IF(Y42&gt;0,Y42*$D$51)+IF(Z42&gt;0,Z42*$D$52)+W42</f>
        <v>0</v>
      </c>
      <c r="I42" s="71"/>
      <c r="J42" s="69"/>
      <c r="K42" s="69"/>
      <c r="L42" s="72"/>
      <c r="M42" s="57">
        <f>(I42*$D$48)+(J42*$D$48)+(K42*$D$49)+(L42*$D$49)</f>
        <v>0</v>
      </c>
      <c r="N42" s="71"/>
      <c r="O42" s="69"/>
      <c r="P42" s="69"/>
      <c r="Q42" s="69"/>
      <c r="R42" s="72"/>
      <c r="S42" s="58">
        <f>(N42*$D$53)+(O42*$D$54)+(P42*$D$55)+(Q42*$D$56)+(R42*$D$57)</f>
        <v>0</v>
      </c>
      <c r="T42" s="73">
        <f>SUM(H42,M42,S42)</f>
        <v>0</v>
      </c>
      <c r="U42" s="60"/>
      <c r="V42" s="74"/>
      <c r="W42" s="62">
        <f>IF(UPPER(E42)="Z",$D$50,0)*(IF(ISBLANK(F42),0,1)+IF(ISBLANK(G42),0,1))</f>
        <v>0</v>
      </c>
      <c r="X42" s="63">
        <f>IF(F42="",0,1)+IF(G42="",0,1)</f>
        <v>0</v>
      </c>
      <c r="Y42" s="64">
        <f>IF(ISNA(MATCH(F42,{"D12";"D14";"M12";"M14";"M70"},0)),0,1)+IF(ISNA(MATCH(G42,{"D12";"D14";"M12";"M14";"M70"},0)),0,1)</f>
        <v>0</v>
      </c>
      <c r="Z42" s="64">
        <f>IF(ISNA(MATCH(F42,{"D16";"D19";"D20";"D35";"D50";"D60";"M16";"M19";"M20";"M40";"M50";"M60"},0)),0,1)+IF(ISNA(MATCH(G42,{"D16";"D19";"D20";"D35";"D50";"D60";"M16";"M19";"M20";"M40";"M50";"M60"},0)),0,1)</f>
        <v>0</v>
      </c>
      <c r="AA42" s="3"/>
      <c r="AB42" s="3"/>
      <c r="AC42" s="3"/>
      <c r="AD42" s="3"/>
      <c r="AE42" s="3"/>
    </row>
    <row r="43" spans="1:31" ht="12.75">
      <c r="A43" s="49" t="s">
        <v>74</v>
      </c>
      <c r="B43" s="93"/>
      <c r="C43" s="94"/>
      <c r="D43" s="95"/>
      <c r="E43" s="96"/>
      <c r="F43" s="95"/>
      <c r="G43" s="95"/>
      <c r="H43" s="54">
        <f>IF(Y43&gt;0,Y43*$D$51)+IF(Z43&gt;0,Z43*$D$52)+W43</f>
        <v>0</v>
      </c>
      <c r="I43" s="97"/>
      <c r="J43" s="95"/>
      <c r="K43" s="95"/>
      <c r="L43" s="98"/>
      <c r="M43" s="57">
        <f>(I43*$D$48)+(J43*$D$48)+(K43*$D$49)+(L43*$D$49)</f>
        <v>0</v>
      </c>
      <c r="N43" s="97"/>
      <c r="O43" s="95"/>
      <c r="P43" s="95"/>
      <c r="Q43" s="95"/>
      <c r="R43" s="98"/>
      <c r="S43" s="58">
        <f>(N43*$D$53)+(O43*$D$54)+(P43*$D$55)+(Q43*$D$56)+(R43*$D$57)</f>
        <v>0</v>
      </c>
      <c r="T43" s="99">
        <f>SUM(H43,M43,S43)</f>
        <v>0</v>
      </c>
      <c r="U43" s="60"/>
      <c r="V43" s="74"/>
      <c r="W43" s="62">
        <f>IF(UPPER(E43)="Z",$D$50,0)*(IF(ISBLANK(F43),0,1)+IF(ISBLANK(G43),0,1))</f>
        <v>0</v>
      </c>
      <c r="X43" s="63">
        <f>IF(F43="",0,1)+IF(G43="",0,1)</f>
        <v>0</v>
      </c>
      <c r="Y43" s="64">
        <f>IF(ISNA(MATCH(F43,{"D12";"D14";"M12";"M14";"M70"},0)),0,1)+IF(ISNA(MATCH(G43,{"D12";"D14";"M12";"M14";"M70"},0)),0,1)</f>
        <v>0</v>
      </c>
      <c r="Z43" s="64">
        <f>IF(ISNA(MATCH(F43,{"D16";"D19";"D20";"D35";"D50";"D60";"M16";"M19";"M20";"M40";"M50";"M60"},0)),0,1)+IF(ISNA(MATCH(G43,{"D16";"D19";"D20";"D35";"D50";"D60";"M16";"M19";"M20";"M40";"M50";"M60"},0)),0,1)</f>
        <v>0</v>
      </c>
      <c r="AA43" s="3"/>
      <c r="AB43" s="3"/>
      <c r="AC43" s="3"/>
      <c r="AD43" s="3"/>
      <c r="AE43" s="3"/>
    </row>
    <row r="44" spans="2:31" ht="12.75">
      <c r="B44" s="100" t="s">
        <v>75</v>
      </c>
      <c r="C44" s="100"/>
      <c r="D44" s="100"/>
      <c r="E44" s="100"/>
      <c r="F44" s="100"/>
      <c r="G44" s="100"/>
      <c r="H44" s="101">
        <f>SUM(H13:H43)</f>
        <v>0</v>
      </c>
      <c r="I44" s="102">
        <f>SUM(I13:I43)</f>
        <v>0</v>
      </c>
      <c r="J44" s="102">
        <f>SUM(J13:J43)</f>
        <v>0</v>
      </c>
      <c r="K44" s="102">
        <f>SUM(K13:K43)</f>
        <v>0</v>
      </c>
      <c r="L44" s="102">
        <f>SUM(L13:L43)</f>
        <v>0</v>
      </c>
      <c r="M44" s="103">
        <f>SUM(M13:M43)</f>
        <v>0</v>
      </c>
      <c r="N44" s="102">
        <f>SUM(N13:N43)</f>
        <v>0</v>
      </c>
      <c r="O44" s="102">
        <f>SUM(O13:O43)</f>
        <v>0</v>
      </c>
      <c r="P44" s="102">
        <f>SUM(P13:P43)</f>
        <v>0</v>
      </c>
      <c r="Q44" s="102">
        <f>SUM(Q13:Q43)</f>
        <v>0</v>
      </c>
      <c r="R44" s="102">
        <f>SUM(R13:R43)</f>
        <v>0</v>
      </c>
      <c r="S44" s="103">
        <f>SUM(S13:S43)</f>
        <v>0</v>
      </c>
      <c r="T44" s="104"/>
      <c r="U44" s="105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255" s="110" customFormat="1" ht="30.75" customHeight="1">
      <c r="A45"/>
      <c r="B45" s="106" t="s">
        <v>76</v>
      </c>
      <c r="C45" s="106"/>
      <c r="D45" s="106"/>
      <c r="E45" s="106"/>
      <c r="F45" s="106"/>
      <c r="G45" s="106"/>
      <c r="H45" s="107">
        <f>SUM(T13:T43)</f>
        <v>0</v>
      </c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8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IT45" s="111"/>
      <c r="IU45" s="111"/>
    </row>
    <row r="46" spans="2:31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2:31" ht="12.75">
      <c r="B47" s="112" t="s">
        <v>77</v>
      </c>
      <c r="C47" s="112"/>
      <c r="D47" s="113"/>
      <c r="E47" s="11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2:19" ht="18" customHeight="1">
      <c r="B48" s="74" t="s">
        <v>78</v>
      </c>
      <c r="C48" s="74"/>
      <c r="D48" s="115">
        <v>100</v>
      </c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</row>
    <row r="49" spans="2:4" ht="12.75">
      <c r="B49" s="74" t="s">
        <v>79</v>
      </c>
      <c r="C49" s="74"/>
      <c r="D49" s="115">
        <v>220</v>
      </c>
    </row>
    <row r="50" spans="2:4" ht="12.75">
      <c r="B50" s="74" t="s">
        <v>80</v>
      </c>
      <c r="C50" s="74"/>
      <c r="D50" s="115">
        <v>20</v>
      </c>
    </row>
    <row r="51" spans="2:4" ht="12.75">
      <c r="B51" s="74" t="s">
        <v>81</v>
      </c>
      <c r="C51" s="74"/>
      <c r="D51" s="115">
        <v>130</v>
      </c>
    </row>
    <row r="52" spans="2:4" ht="12.75">
      <c r="B52" s="74" t="s">
        <v>82</v>
      </c>
      <c r="C52" s="74"/>
      <c r="D52" s="115">
        <v>160</v>
      </c>
    </row>
    <row r="53" spans="2:4" ht="12.75">
      <c r="B53" s="74" t="s">
        <v>83</v>
      </c>
      <c r="C53" s="74"/>
      <c r="D53" s="115">
        <v>60</v>
      </c>
    </row>
    <row r="54" spans="2:4" ht="12.75">
      <c r="B54" s="74" t="s">
        <v>84</v>
      </c>
      <c r="C54" s="74"/>
      <c r="D54" s="115">
        <v>70</v>
      </c>
    </row>
    <row r="55" spans="2:4" ht="12.75">
      <c r="B55" s="74" t="s">
        <v>85</v>
      </c>
      <c r="C55" s="74"/>
      <c r="D55" s="115">
        <v>90</v>
      </c>
    </row>
    <row r="56" spans="2:4" ht="12.75">
      <c r="B56" s="74" t="s">
        <v>86</v>
      </c>
      <c r="C56" s="74"/>
      <c r="D56" s="115">
        <v>60</v>
      </c>
    </row>
    <row r="57" spans="2:4" ht="12.75">
      <c r="B57" s="74" t="s">
        <v>87</v>
      </c>
      <c r="C57" s="74"/>
      <c r="D57" s="115">
        <v>90</v>
      </c>
    </row>
    <row r="58" spans="2:4" ht="12.75">
      <c r="B58" s="116"/>
      <c r="C58" s="116"/>
      <c r="D58" s="116"/>
    </row>
    <row r="59" spans="2:4" ht="12.75">
      <c r="B59" s="116"/>
      <c r="C59" s="116"/>
      <c r="D59" s="116"/>
    </row>
  </sheetData>
  <sheetProtection selectLockedCells="1" selectUnlockedCells="1"/>
  <mergeCells count="37">
    <mergeCell ref="A1:T1"/>
    <mergeCell ref="B2:T2"/>
    <mergeCell ref="B3:C3"/>
    <mergeCell ref="D3:N3"/>
    <mergeCell ref="O3:P3"/>
    <mergeCell ref="S3:T3"/>
    <mergeCell ref="B4:C4"/>
    <mergeCell ref="D4:T4"/>
    <mergeCell ref="B5:C5"/>
    <mergeCell ref="D5:T5"/>
    <mergeCell ref="B6:C6"/>
    <mergeCell ref="D6:T6"/>
    <mergeCell ref="B7:T7"/>
    <mergeCell ref="B8:T8"/>
    <mergeCell ref="B9:T9"/>
    <mergeCell ref="B10:B11"/>
    <mergeCell ref="C10:C11"/>
    <mergeCell ref="D10:D11"/>
    <mergeCell ref="F10:G10"/>
    <mergeCell ref="I10:J10"/>
    <mergeCell ref="K10:L10"/>
    <mergeCell ref="N10:R10"/>
    <mergeCell ref="T10:T11"/>
    <mergeCell ref="B44:G44"/>
    <mergeCell ref="B45:G45"/>
    <mergeCell ref="H45:T45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</mergeCells>
  <dataValidations count="3">
    <dataValidation type="list" operator="equal" allowBlank="1" sqref="I12:L21 N12:R21 K23:L23 N23:R43 I24:L43">
      <formula1>",0,1"</formula1>
    </dataValidation>
    <dataValidation type="list" operator="equal" allowBlank="1" sqref="F12:G12">
      <formula1>",D12,D14,D16,D19,D20,D35,D50,M12,M14,M16,M19,M20,M40,M50,M60,Nestartuji"</formula1>
    </dataValidation>
    <dataValidation type="list" operator="equal" allowBlank="1" sqref="F13:G43">
      <formula1>",D12,D14,D16,D19,D20,D35,D50,D60,M12,M14,M16,M19,M20,M40,M50,M60,M70,Nestartuji"</formula1>
    </dataValidation>
  </dataValidations>
  <hyperlinks>
    <hyperlink ref="B9" r:id="rId1" display="Vyplněný formulář zašlete emailem na adresu pratelak@foxklub.cz. Pokud nebude příjem do tří dnů potvrzen, neváhejte nás kontaktovat !"/>
  </hyperlinks>
  <printOptions/>
  <pageMargins left="0.6375" right="0.47847222222222224" top="0.38819444444444445" bottom="0.33819444444444446" header="0.5118055555555555" footer="0.5118055555555555"/>
  <pageSetup horizontalDpi="300" verticalDpi="300" orientation="landscape" paperSize="9" scale="59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Hrabák</cp:lastModifiedBy>
  <dcterms:modified xsi:type="dcterms:W3CDTF">2017-08-08T09:32:58Z</dcterms:modified>
  <cp:category/>
  <cp:version/>
  <cp:contentType/>
  <cp:contentStatus/>
  <cp:revision>3</cp:revision>
</cp:coreProperties>
</file>